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firstSheet="3" activeTab="3"/>
  </bookViews>
  <sheets>
    <sheet name="BEN_AMO" sheetId="1" state="veryHidden" r:id="rId1"/>
    <sheet name="BEN_AA" sheetId="2" state="veryHidden" r:id="rId2"/>
    <sheet name="BEN_APE" sheetId="3" state="veryHidden" r:id="rId3"/>
    <sheet name="Anexo IV-H" sheetId="4" r:id="rId4"/>
    <sheet name="BEN_AT" sheetId="5" state="veryHidden" r:id="rId5"/>
  </sheets>
  <calcPr calcId="125725"/>
</workbook>
</file>

<file path=xl/calcChain.xml><?xml version="1.0" encoding="utf-8"?>
<calcChain xmlns="http://schemas.openxmlformats.org/spreadsheetml/2006/main">
  <c r="I10" i="5"/>
  <c r="I11" s="1"/>
  <c r="I12" s="1"/>
  <c r="I13" s="1"/>
  <c r="I14" s="1"/>
  <c r="I15" s="1"/>
  <c r="I16" s="1"/>
  <c r="I17" s="1"/>
  <c r="I18" s="1"/>
  <c r="I19" s="1"/>
  <c r="I20" s="1"/>
  <c r="F9"/>
  <c r="H9" s="1"/>
  <c r="B10" s="1"/>
  <c r="E10" s="1"/>
  <c r="F10" s="1"/>
  <c r="H10" s="1"/>
  <c r="B11" s="1"/>
  <c r="E11" s="1"/>
  <c r="F11" s="1"/>
  <c r="H11" s="1"/>
  <c r="B12" s="1"/>
  <c r="E12" s="1"/>
  <c r="F12" s="1"/>
  <c r="H12" s="1"/>
  <c r="B13" s="1"/>
  <c r="E13" s="1"/>
  <c r="F13" s="1"/>
  <c r="H13" s="1"/>
  <c r="B14" s="1"/>
  <c r="E14" s="1"/>
  <c r="F14" s="1"/>
  <c r="H14" s="1"/>
  <c r="B15" s="1"/>
  <c r="E15" s="1"/>
  <c r="F15" s="1"/>
  <c r="H15" s="1"/>
  <c r="B16" s="1"/>
  <c r="E16" s="1"/>
  <c r="F16" s="1"/>
  <c r="H16" s="1"/>
  <c r="E9"/>
  <c r="D20" i="4"/>
  <c r="G12"/>
  <c r="J11"/>
  <c r="J12" s="1"/>
  <c r="I11"/>
  <c r="I12" s="1"/>
  <c r="H11"/>
  <c r="H12" s="1"/>
  <c r="I10" i="3"/>
  <c r="I11" s="1"/>
  <c r="I12" s="1"/>
  <c r="I13" s="1"/>
  <c r="I14" s="1"/>
  <c r="I15" s="1"/>
  <c r="I16" s="1"/>
  <c r="I17" s="1"/>
  <c r="I18" s="1"/>
  <c r="I19" s="1"/>
  <c r="I20" s="1"/>
  <c r="G9"/>
  <c r="H9" s="1"/>
  <c r="B10" s="1"/>
  <c r="E10" s="1"/>
  <c r="G10" s="1"/>
  <c r="H10" s="1"/>
  <c r="B11" s="1"/>
  <c r="E11" s="1"/>
  <c r="G11" s="1"/>
  <c r="H11" s="1"/>
  <c r="B12" s="1"/>
  <c r="E12" s="1"/>
  <c r="G12" s="1"/>
  <c r="H12" s="1"/>
  <c r="B13" s="1"/>
  <c r="E13" s="1"/>
  <c r="G13" s="1"/>
  <c r="H13" s="1"/>
  <c r="B14" s="1"/>
  <c r="E14" s="1"/>
  <c r="G14" s="1"/>
  <c r="H14" s="1"/>
  <c r="B15" s="1"/>
  <c r="E15" s="1"/>
  <c r="G15" s="1"/>
  <c r="H15" s="1"/>
  <c r="B16" s="1"/>
  <c r="E16" s="1"/>
  <c r="G16" s="1"/>
  <c r="H16" s="1"/>
  <c r="E9"/>
  <c r="I10" i="2"/>
  <c r="I11" s="1"/>
  <c r="I12" s="1"/>
  <c r="I13" s="1"/>
  <c r="I14" s="1"/>
  <c r="I15" s="1"/>
  <c r="I16" s="1"/>
  <c r="I17" s="1"/>
  <c r="I18" s="1"/>
  <c r="I19" s="1"/>
  <c r="I20" s="1"/>
  <c r="F9"/>
  <c r="H9" s="1"/>
  <c r="E9"/>
  <c r="B10" s="1"/>
  <c r="E10" s="1"/>
  <c r="G18" i="1"/>
  <c r="G19" s="1"/>
  <c r="G20" s="1"/>
  <c r="F18"/>
  <c r="F19" s="1"/>
  <c r="G17"/>
  <c r="H17" s="1"/>
  <c r="F17"/>
  <c r="H16"/>
  <c r="H15"/>
  <c r="H14"/>
  <c r="F14"/>
  <c r="H13"/>
  <c r="F12"/>
  <c r="H12" s="1"/>
  <c r="I11"/>
  <c r="I12" s="1"/>
  <c r="I13" s="1"/>
  <c r="I14" s="1"/>
  <c r="I15" s="1"/>
  <c r="I16" s="1"/>
  <c r="I17" s="1"/>
  <c r="I18" s="1"/>
  <c r="I19" s="1"/>
  <c r="I20" s="1"/>
  <c r="H11"/>
  <c r="I10"/>
  <c r="H10"/>
  <c r="H9"/>
  <c r="E9"/>
  <c r="B10" s="1"/>
  <c r="E10" s="1"/>
  <c r="B11" s="1"/>
  <c r="E11" s="1"/>
  <c r="B12" s="1"/>
  <c r="E12" s="1"/>
  <c r="B13" s="1"/>
  <c r="E13" s="1"/>
  <c r="B14" s="1"/>
  <c r="E14" s="1"/>
  <c r="B15" s="1"/>
  <c r="E15" s="1"/>
  <c r="B16" s="1"/>
  <c r="E16" s="1"/>
  <c r="B17" s="1"/>
  <c r="E17" s="1"/>
  <c r="B18" s="1"/>
  <c r="E18" s="1"/>
  <c r="B19" s="1"/>
  <c r="E19" s="1"/>
  <c r="B20" s="1"/>
  <c r="E20" s="1"/>
  <c r="B17" i="5" l="1"/>
  <c r="E17" s="1"/>
  <c r="F17" s="1"/>
  <c r="H17" s="1"/>
  <c r="B18" s="1"/>
  <c r="E18" s="1"/>
  <c r="F18" s="1"/>
  <c r="H18" s="1"/>
  <c r="B19" s="1"/>
  <c r="E19" s="1"/>
  <c r="F19" s="1"/>
  <c r="H19" s="1"/>
  <c r="B20" s="1"/>
  <c r="E20" s="1"/>
  <c r="F20" s="1"/>
  <c r="H20" s="1"/>
  <c r="F11" i="4"/>
  <c r="F12" s="1"/>
  <c r="B11" i="2"/>
  <c r="E11" s="1"/>
  <c r="F10"/>
  <c r="H10" s="1"/>
  <c r="E11" i="4"/>
  <c r="E12" s="1"/>
  <c r="B17" i="3"/>
  <c r="E17" s="1"/>
  <c r="G17" s="1"/>
  <c r="H17" s="1"/>
  <c r="B18" s="1"/>
  <c r="E18" s="1"/>
  <c r="G18" s="1"/>
  <c r="H18" s="1"/>
  <c r="B19" s="1"/>
  <c r="E19" s="1"/>
  <c r="G19" s="1"/>
  <c r="H19" s="1"/>
  <c r="B20" s="1"/>
  <c r="E20" s="1"/>
  <c r="G20" s="1"/>
  <c r="H20" s="1"/>
  <c r="F20" i="1"/>
  <c r="H20" s="1"/>
  <c r="H19"/>
  <c r="H18"/>
  <c r="B12" i="2" l="1"/>
  <c r="E12" s="1"/>
  <c r="F11"/>
  <c r="H11" s="1"/>
  <c r="F12" l="1"/>
  <c r="H12" s="1"/>
  <c r="B13"/>
  <c r="E13" s="1"/>
  <c r="F13" l="1"/>
  <c r="H13" s="1"/>
  <c r="B14"/>
  <c r="E14" s="1"/>
  <c r="B15" l="1"/>
  <c r="E15" s="1"/>
  <c r="F14"/>
  <c r="H14" s="1"/>
  <c r="B16" l="1"/>
  <c r="E16" s="1"/>
  <c r="F15"/>
  <c r="H15" s="1"/>
  <c r="B17" l="1"/>
  <c r="E17" s="1"/>
  <c r="F16"/>
  <c r="H16" s="1"/>
  <c r="D11" i="4" s="1"/>
  <c r="D12" s="1"/>
  <c r="F17" i="2" l="1"/>
  <c r="H17" s="1"/>
  <c r="B18"/>
  <c r="E18" s="1"/>
  <c r="B19" l="1"/>
  <c r="E19" s="1"/>
  <c r="F18"/>
  <c r="H18" s="1"/>
  <c r="B20" l="1"/>
  <c r="E20" s="1"/>
  <c r="F20" s="1"/>
  <c r="H20" s="1"/>
  <c r="F19"/>
  <c r="H19" s="1"/>
</calcChain>
</file>

<file path=xl/sharedStrings.xml><?xml version="1.0" encoding="utf-8"?>
<sst xmlns="http://schemas.openxmlformats.org/spreadsheetml/2006/main" count="204" uniqueCount="101">
  <si>
    <t>TIPO DE BENEFÍCIO:  ASSISTÊNCIA MÉDICA E ODONTOLÓGICA</t>
  </si>
  <si>
    <t>ASSISTÊNCIA MÉDICA E ODONTOLÓGICA AOS SERVIDORES CIVIS, EMPREGADOS, MILITARES E SEUS DEPENDENTES</t>
  </si>
  <si>
    <t>MÊS BASE:</t>
  </si>
  <si>
    <t>AGOSTO</t>
  </si>
  <si>
    <t>2020</t>
  </si>
  <si>
    <t>UNIDADE:</t>
  </si>
  <si>
    <t>14101</t>
  </si>
  <si>
    <t>TSE</t>
  </si>
  <si>
    <t>MÊS</t>
  </si>
  <si>
    <t>QUANTIDADE FÍSICA DE BENEFICIÁRIOS</t>
  </si>
  <si>
    <t>JUSTIFICATIVAS DAS VARIAÇÕES MENSAIS</t>
  </si>
  <si>
    <t>MOVIMENTAÇÃO DE BENEFICIÁRIOS</t>
  </si>
  <si>
    <t>DETALHAMENTO BENEFICIÁRIOS</t>
  </si>
  <si>
    <t xml:space="preserve">ATO NORMATIVO QUE REGULAMENTA A CONCESSÃO DO BENEFÍCIO
</t>
  </si>
  <si>
    <t>QTDE TOTAL
INÍCIO DO MÊS</t>
  </si>
  <si>
    <t>ENTRADAS</t>
  </si>
  <si>
    <t>SAÍDAS</t>
  </si>
  <si>
    <t>QTDE TOTAL
FINAL DO MÊS</t>
  </si>
  <si>
    <t>TITULARES</t>
  </si>
  <si>
    <t>DEPENDENTES</t>
  </si>
  <si>
    <t>TOTAL</t>
  </si>
  <si>
    <t>JAN</t>
  </si>
  <si>
    <t>Resolução TSE nº 23.414/2014, Resolução TSE 23.361/2011 e Resolução TSE nº 23.445/2015</t>
  </si>
  <si>
    <t>Ingressos: 1 inativo, 1 ministro substituto, 1 juiz convocado e 5 dependentes. Saídas: 1 requisitado, 2 efetivos cedidos, 1 efetivo removido e 7 dependentes</t>
  </si>
  <si>
    <t>FEV</t>
  </si>
  <si>
    <t>Ingressos: 6 servidores efetivos, 1 requisitado, 3 pensionistas e 5 dependentes legais. Saídas: 1 removido para este Tribunal, 1 efetivo cedido e 2 dependentes econômicos.</t>
  </si>
  <si>
    <t>MAR</t>
  </si>
  <si>
    <t>Ingressos: 1 requisitado, 2 efetivos cedidos, 1 inativo, 1 ministro efetivo e 11 dependentes legais; saídas: 2 efetivos, 1 removido para este Tribunal, 1 efetivo removido, 1 licença para tratar de interesse particular, 1 afastamento sem exercício provisório, 2 pensionistas, 1 juiz convocado e 8 dependentes econômicos.</t>
  </si>
  <si>
    <t>ABR</t>
  </si>
  <si>
    <t>Ingressos: 6 dependentes econômicos, 1 exercício provisório requisitado, 1 retorno de licença para tratar de interesse particular; Saídas: 1 exercício provisório cedido, 1 licença para afastamento do cônjuge sem exercício provisório e 3 dependentes legais.</t>
  </si>
  <si>
    <t>MAI</t>
  </si>
  <si>
    <t>Ingressos: 5 servidores efetivos; Saídas: 2 requisitados, 1 exercício provisório requisitado, 1 efetivo cedido, 1 licença para tratar de interesse particular, 1 licença pra afastamento do cônjuge sem exercício provisório, 1 pensionista, 1 inativo, 2 ministros efetivos, 2 dependentes legais e 2 dependentes econômicos</t>
  </si>
  <si>
    <t>JUN</t>
  </si>
  <si>
    <t>Ingressos: 1 sem vínculo, 1 requisitado, 4 efetivos cedidos, 1 inativo, 1 ministro efetivo e 9 dependentes legais; Saídas: 5 efetivos, 1 efetivo removido, 1 licença para tratar de interesse particular, 1 ministro substituto e 1 dependente econômico.</t>
  </si>
  <si>
    <t>JUL</t>
  </si>
  <si>
    <t>Ingressos: 1 servidor efetivo (redistribuído); 6 servidores requisitados e 2 dependentes legais; Saídas: 3 redistribuídos e 1 inativo</t>
  </si>
  <si>
    <t>AGO</t>
  </si>
  <si>
    <t>Ingressos: 3 servidores efetivos, 1 servidor sem vínculo, 2 requisitados, 1 ministro substituto, 1 pensionista e 2 dependentes legais. Saídas: 1 exercício provisório requisitado, 3 removidos para o TSE, 2 juízes convocados e 6 dependentes legais</t>
  </si>
  <si>
    <t>SET</t>
  </si>
  <si>
    <t>Conforme Informação na planilha "Programação", não há previsão de ingresso de novos servidores. Pode acontecer o ingresso de dependentes, que não há uma maneira de prever.</t>
  </si>
  <si>
    <t>OUT</t>
  </si>
  <si>
    <t>NOV</t>
  </si>
  <si>
    <t>DEZ</t>
  </si>
  <si>
    <t>TIPO DE BENEFÍCIO: AUXÍLIO ALIMENTAÇÃO</t>
  </si>
  <si>
    <t>AUXÍLIO-ALIMENTAÇÃO AOS SERVIDORES CIVIS, EMPREGADOS E MILITARES</t>
  </si>
  <si>
    <t>Resolução TSE nº 22.071/2005 alterada pela Resolução TSE nº 22.720/2008 e Portaria Conjunta nº 1 de 18 de fevereiro de 2016</t>
  </si>
  <si>
    <t>1 ingresso por redistribuição; saídas: 1 redistribuição, 1 aposentadoria e 1 licença para tratar de interesse particular</t>
  </si>
  <si>
    <t>Ingressos: 2 redistribuições. Saídas:1 vacância, 1 falecimento e 1 redistribuição</t>
  </si>
  <si>
    <t>Ingressos: 4 nomeações e 1 requisição</t>
  </si>
  <si>
    <t>Ingressos: 1 retorno de licença para tratar de interesse particular, 1 requisitado e 1 redistribuído; Saídas: 1 exoneração, 1 aposentadoria e 1 redistribuição</t>
  </si>
  <si>
    <t>Ingresso: 1 retorno de licença para tratar de interesse particular; Saída: 1 exoneração</t>
  </si>
  <si>
    <t>Ingressos: 7 servidores sem vínculo, 1 requisitado, 1 redistribuído e 1 retorno de licença para tratar de interesse particular. Saídas: 6 servidores sem vínculo e 2 requisitados</t>
  </si>
  <si>
    <t>Ingressos: 1 redistribuição e 1 retorno de licença para tratar de interesse particular; Saída: 3 redistribuições</t>
  </si>
  <si>
    <t>Ingressos: 1 servidor sem  vínculo e 1 requisitado; Saídas: 2 servidores efetivos</t>
  </si>
  <si>
    <t>Conforme Informação na planilha "Programação", não há previsão de ingresso.</t>
  </si>
  <si>
    <t>TIPO DE BENEFÍCIO:  ASSISTÊNCIA PRÉ-ESCOLAR</t>
  </si>
  <si>
    <t>ASSISTÊNCIA PRÉ-ESCOLAR AOS DEPENDENTES DOS SERVIDORES CIVIS, EMPREGADOS E MILITARES</t>
  </si>
  <si>
    <t xml:space="preserve">  Resolução   TSE Nº 23.116/2009, Portaria Conjunta Nº 1 de 18 de fevereiro de 2016 (CNJ) e   Instrução Normativa nº 6 de 2007.</t>
  </si>
  <si>
    <t>1 inclusão por ingresso de servidor; Saídas: 2 saídas por redistribuição, 3 por idade limite e 1 a pedido.</t>
  </si>
  <si>
    <t>Ingressos: 2 solicitações de inclusão. Saídas: 1 redistribuição, 1 por idade limite e 1 por ingresso no berçário do TST.</t>
  </si>
  <si>
    <t>Ingressos: 4 decorrentes de nascimento, 1 decorrente de posse e 1 decorrente de exclusão do berçário; Saídas: 4 por implemento de idade limite.</t>
  </si>
  <si>
    <t>Inclusão: 5 nascimentos; Exclusão: 4 implemento de idade limite</t>
  </si>
  <si>
    <t>Ingressos: 5 solicitações 1 por saída do berçário</t>
  </si>
  <si>
    <t>Ingressos: 4 nascimentos e 3 ingressos por saída do berçário do TST; Saídas: 2 por idade limite</t>
  </si>
  <si>
    <t>Ingressos: 5 nascimentos e 1 ingresso de servidor requisitado; Saídas: 1 servidor exonerado e 7 por implemento de idade limite.</t>
  </si>
  <si>
    <t>Ingresso: 1 nascimento; Saídas: 3 implementos de idade limite</t>
  </si>
  <si>
    <t>Não há previsão de ingresso de novos servidores. Contudo, existe a possibilidade de novos ingressos em decorrência de nascimento.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</si>
  <si>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</si>
  <si>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</si>
  <si>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</si>
  <si>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</si>
  <si>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</si>
  <si>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</si>
  <si>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</si>
  <si>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</si>
  <si>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</si>
  <si>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</si>
  <si>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</si>
  <si>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</si>
  <si>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</si>
  <si>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</si>
  <si>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</si>
  <si>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r>
      <rPr>
        <sz val="10"/>
        <color rgb="FF000000"/>
        <rFont val="Arial"/>
      </rPr>
      <t xml:space="preserve"> Descrição do ato legal que define os valores unitários (</t>
    </r>
    <r>
      <rPr>
        <i/>
        <sz val="10"/>
        <color rgb="FF000000"/>
        <rFont val="Arial"/>
      </rPr>
      <t>per capita</t>
    </r>
    <r>
      <rPr>
        <sz val="10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</si>
  <si>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</si>
  <si>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</si>
  <si>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</si>
  <si>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</si>
  <si>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</si>
  <si>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</si>
  <si>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</si>
  <si>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</si>
  <si>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</si>
  <si>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</si>
  <si>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</si>
  <si>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</si>
  <si>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</si>
  <si>
    <t>TIPO DE BENEFÍCIO:  AUXÍLIO TRANSPORTE</t>
  </si>
  <si>
    <t>AUXÍLIO-TRANSPORTE AOS SERVIDORES CIVIS, EMPREGADOS E MILITARES</t>
  </si>
  <si>
    <t xml:space="preserve">  Resolução TSE nº 22.697/2008 alterada pela Resolução TSE n° 23.055/2009</t>
  </si>
  <si>
    <t>Conforme informações da planilha "programação" não haverá ingressos de servidores.</t>
  </si>
  <si>
    <t>Conforme Informação na planilha "Programação", não há previsão de ingresso de servidores</t>
  </si>
</sst>
</file>

<file path=xl/styles.xml><?xml version="1.0" encoding="utf-8"?>
<styleSheet xmlns="http://schemas.openxmlformats.org/spreadsheetml/2006/main">
  <numFmts count="6">
    <numFmt numFmtId="164" formatCode="_(* #,##0_);_(* \(#,##0\);_(* \-_);_(@_)"/>
    <numFmt numFmtId="165" formatCode="_(* #,##0_);_(* \(#,##0\);_(* &quot;-&quot;??_);_(@_)"/>
    <numFmt numFmtId="166" formatCode="_(* #,##0_);_(* \(#,##0\);_(* \-??_);_(@_)"/>
    <numFmt numFmtId="167" formatCode="_(* #,##0.00_);_(* \(#,##0.00\);_(* \-??_);_(@_)"/>
    <numFmt numFmtId="168" formatCode="_-* #,##0_-;\-* #,##0_-;_-* &quot;-&quot;??_-;_-@_-"/>
    <numFmt numFmtId="169" formatCode="_-* #,##0_-;\-* #,##0_-;_-* \-??_-;_-@_-"/>
  </numFmts>
  <fonts count="16">
    <font>
      <sz val="11"/>
      <color rgb="FF000000"/>
      <name val="Calibri"/>
    </font>
    <font>
      <b/>
      <sz val="18"/>
      <color rgb="FF000000"/>
      <name val="Arial"/>
    </font>
    <font>
      <b/>
      <sz val="9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8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8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88888"/>
        <bgColor rgb="FF000000"/>
      </patternFill>
    </fill>
    <fill>
      <patternFill patternType="solid">
        <fgColor rgb="FFC0C0C0"/>
        <bgColor rgb="FFCCCCFF"/>
      </patternFill>
    </fill>
  </fills>
  <borders count="2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/>
    <xf numFmtId="49" fontId="3" fillId="2" borderId="1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righ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6" fillId="4" borderId="13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0" fontId="5" fillId="3" borderId="17" xfId="0" applyFont="1" applyFill="1" applyBorder="1" applyAlignment="1">
      <alignment horizontal="justify" vertical="top" wrapText="1"/>
    </xf>
    <xf numFmtId="164" fontId="6" fillId="4" borderId="18" xfId="0" applyNumberFormat="1" applyFont="1" applyFill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justify" vertical="top" wrapText="1"/>
    </xf>
    <xf numFmtId="0" fontId="5" fillId="5" borderId="17" xfId="0" applyFont="1" applyFill="1" applyBorder="1" applyAlignment="1">
      <alignment horizontal="justify" vertical="top" wrapText="1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justify" vertical="top" wrapText="1"/>
    </xf>
    <xf numFmtId="0" fontId="5" fillId="5" borderId="17" xfId="0" applyFont="1" applyFill="1" applyBorder="1" applyAlignment="1">
      <alignment horizontal="justify" vertical="top" wrapText="1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justify" vertical="top" wrapText="1"/>
    </xf>
    <xf numFmtId="0" fontId="5" fillId="5" borderId="17" xfId="0" applyFont="1" applyFill="1" applyBorder="1" applyAlignment="1">
      <alignment horizontal="justify" vertical="top" wrapText="1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justify" vertical="top" wrapText="1"/>
    </xf>
    <xf numFmtId="0" fontId="5" fillId="5" borderId="17" xfId="0" applyFont="1" applyFill="1" applyBorder="1" applyAlignment="1">
      <alignment horizontal="justify" vertical="top" wrapText="1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4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164" fontId="5" fillId="5" borderId="15" xfId="0" applyNumberFormat="1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justify" vertical="top" wrapText="1"/>
    </xf>
    <xf numFmtId="0" fontId="5" fillId="5" borderId="17" xfId="0" applyFont="1" applyFill="1" applyBorder="1" applyAlignment="1">
      <alignment horizontal="justify" vertical="top" wrapText="1"/>
    </xf>
    <xf numFmtId="0" fontId="5" fillId="2" borderId="0" xfId="0" applyFont="1" applyFill="1"/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/>
    <xf numFmtId="49" fontId="3" fillId="2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right" vertical="center"/>
    </xf>
    <xf numFmtId="164" fontId="5" fillId="3" borderId="22" xfId="0" applyNumberFormat="1" applyFont="1" applyFill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164" fontId="5" fillId="6" borderId="23" xfId="0" applyNumberFormat="1" applyFont="1" applyFill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5" fillId="3" borderId="24" xfId="0" applyFont="1" applyFill="1" applyBorder="1" applyAlignment="1">
      <alignment horizontal="justify" vertical="top" wrapText="1"/>
    </xf>
    <xf numFmtId="49" fontId="5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justify" vertical="top" wrapText="1"/>
    </xf>
    <xf numFmtId="0" fontId="0" fillId="0" borderId="0" xfId="0"/>
    <xf numFmtId="164" fontId="5" fillId="5" borderId="22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justify" vertical="top" wrapText="1"/>
    </xf>
    <xf numFmtId="0" fontId="5" fillId="5" borderId="24" xfId="0" applyFont="1" applyFill="1" applyBorder="1" applyAlignment="1">
      <alignment horizontal="justify" vertical="top" wrapText="1"/>
    </xf>
    <xf numFmtId="164" fontId="5" fillId="5" borderId="22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justify" vertical="top" wrapText="1"/>
    </xf>
    <xf numFmtId="0" fontId="5" fillId="5" borderId="24" xfId="0" applyFont="1" applyFill="1" applyBorder="1" applyAlignment="1">
      <alignment horizontal="justify" vertical="top" wrapText="1"/>
    </xf>
    <xf numFmtId="164" fontId="5" fillId="5" borderId="22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0" fontId="5" fillId="5" borderId="24" xfId="0" applyFont="1" applyFill="1" applyBorder="1" applyAlignment="1">
      <alignment horizontal="justify" vertical="top" wrapText="1"/>
    </xf>
    <xf numFmtId="0" fontId="5" fillId="5" borderId="24" xfId="0" applyFont="1" applyFill="1" applyBorder="1" applyAlignment="1">
      <alignment horizontal="justify" vertical="top" wrapText="1"/>
    </xf>
    <xf numFmtId="164" fontId="5" fillId="5" borderId="22" xfId="0" applyNumberFormat="1" applyFont="1" applyFill="1" applyBorder="1" applyAlignment="1">
      <alignment horizontal="right" vertical="center"/>
    </xf>
    <xf numFmtId="164" fontId="5" fillId="5" borderId="22" xfId="0" applyNumberFormat="1" applyFont="1" applyFill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0" fontId="5" fillId="5" borderId="24" xfId="0" applyFont="1" applyFill="1" applyBorder="1" applyAlignment="1">
      <alignment horizontal="justify" vertical="top" wrapText="1"/>
    </xf>
    <xf numFmtId="0" fontId="5" fillId="5" borderId="24" xfId="0" applyFont="1" applyFill="1" applyBorder="1" applyAlignment="1">
      <alignment horizontal="justify" vertical="top" wrapText="1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/>
    <xf numFmtId="0" fontId="0" fillId="0" borderId="0" xfId="0"/>
    <xf numFmtId="49" fontId="3" fillId="2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right" vertical="center"/>
    </xf>
    <xf numFmtId="165" fontId="5" fillId="3" borderId="22" xfId="0" applyNumberFormat="1" applyFont="1" applyFill="1" applyBorder="1" applyAlignment="1">
      <alignment horizontal="right" vertical="center"/>
    </xf>
    <xf numFmtId="165" fontId="5" fillId="7" borderId="23" xfId="0" applyNumberFormat="1" applyFont="1" applyFill="1" applyBorder="1" applyAlignment="1">
      <alignment horizontal="right" vertical="center"/>
    </xf>
    <xf numFmtId="165" fontId="5" fillId="3" borderId="25" xfId="0" applyNumberFormat="1" applyFont="1" applyFill="1" applyBorder="1" applyAlignment="1">
      <alignment horizontal="right" vertical="center"/>
    </xf>
    <xf numFmtId="165" fontId="5" fillId="0" borderId="18" xfId="0" applyNumberFormat="1" applyFont="1" applyBorder="1" applyAlignment="1">
      <alignment horizontal="right" vertical="center"/>
    </xf>
    <xf numFmtId="0" fontId="5" fillId="3" borderId="18" xfId="0" applyFont="1" applyFill="1" applyBorder="1" applyAlignment="1">
      <alignment horizontal="justify" vertical="top" wrapText="1"/>
    </xf>
    <xf numFmtId="49" fontId="5" fillId="0" borderId="12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0" fontId="5" fillId="2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7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168" fontId="12" fillId="0" borderId="17" xfId="0" applyNumberFormat="1" applyFont="1" applyBorder="1" applyAlignment="1">
      <alignment horizontal="center" vertical="center" wrapText="1"/>
    </xf>
    <xf numFmtId="169" fontId="13" fillId="8" borderId="13" xfId="0" applyNumberFormat="1" applyFont="1" applyFill="1" applyBorder="1" applyAlignment="1">
      <alignment horizontal="center" vertical="center" wrapText="1"/>
    </xf>
    <xf numFmtId="169" fontId="13" fillId="8" borderId="17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right" vertical="center" wrapText="1"/>
    </xf>
    <xf numFmtId="49" fontId="12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49" fontId="2" fillId="0" borderId="0" xfId="0" applyNumberFormat="1" applyFont="1"/>
    <xf numFmtId="0" fontId="0" fillId="0" borderId="0" xfId="0"/>
    <xf numFmtId="49" fontId="3" fillId="2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right" vertical="center"/>
    </xf>
    <xf numFmtId="165" fontId="5" fillId="3" borderId="22" xfId="0" applyNumberFormat="1" applyFont="1" applyFill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165" fontId="5" fillId="6" borderId="23" xfId="0" applyNumberFormat="1" applyFont="1" applyFill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0" fontId="5" fillId="3" borderId="18" xfId="0" applyFont="1" applyFill="1" applyBorder="1" applyAlignment="1">
      <alignment horizontal="justify" vertical="top" wrapText="1"/>
    </xf>
    <xf numFmtId="49" fontId="5" fillId="0" borderId="12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165" fontId="5" fillId="5" borderId="22" xfId="0" applyNumberFormat="1" applyFont="1" applyFill="1" applyBorder="1" applyAlignment="1">
      <alignment horizontal="right" vertical="center"/>
    </xf>
    <xf numFmtId="165" fontId="5" fillId="5" borderId="22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justify" vertical="top" wrapText="1"/>
    </xf>
    <xf numFmtId="0" fontId="5" fillId="5" borderId="18" xfId="0" applyFont="1" applyFill="1" applyBorder="1" applyAlignment="1">
      <alignment horizontal="justify" vertical="top" wrapText="1"/>
    </xf>
    <xf numFmtId="0" fontId="5" fillId="2" borderId="0" xfId="0" applyFont="1" applyFill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justify" vertical="center" wrapText="1"/>
    </xf>
    <xf numFmtId="49" fontId="12" fillId="0" borderId="12" xfId="0" applyNumberFormat="1" applyFont="1" applyBorder="1" applyAlignment="1">
      <alignment horizontal="justify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3" fillId="0" borderId="2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5"/>
  <cols>
    <col min="1" max="8" width="15.7109375" customWidth="1"/>
    <col min="9" max="9" width="60.7109375" customWidth="1"/>
    <col min="10" max="10" width="76.7109375" customWidth="1"/>
  </cols>
  <sheetData>
    <row r="1" spans="1:10" ht="39.7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39.75" customHeight="1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19.5" customHeight="1">
      <c r="A3" s="1" t="s">
        <v>2</v>
      </c>
      <c r="B3" s="2" t="s">
        <v>3</v>
      </c>
      <c r="C3" s="3" t="s">
        <v>4</v>
      </c>
      <c r="D3" s="1"/>
      <c r="E3" s="1"/>
      <c r="F3" s="1"/>
      <c r="G3" s="1"/>
      <c r="H3" s="1"/>
      <c r="I3" s="1"/>
      <c r="J3" s="1"/>
    </row>
    <row r="4" spans="1:10" ht="19.5" customHeight="1">
      <c r="A4" s="1" t="s">
        <v>5</v>
      </c>
      <c r="B4" s="4" t="s">
        <v>6</v>
      </c>
      <c r="C4" s="5" t="s">
        <v>7</v>
      </c>
      <c r="D4" s="1"/>
      <c r="E4" s="1"/>
      <c r="F4" s="1"/>
      <c r="G4" s="1"/>
      <c r="H4" s="1"/>
      <c r="I4" s="1"/>
      <c r="J4" s="1"/>
    </row>
    <row r="5" spans="1:10" ht="9.75" customHeight="1">
      <c r="A5" s="6"/>
      <c r="B5" s="7"/>
      <c r="C5" s="6"/>
      <c r="D5" s="6"/>
      <c r="E5" s="6"/>
      <c r="F5" s="6"/>
      <c r="G5" s="6"/>
      <c r="H5" s="6"/>
      <c r="I5" s="6"/>
      <c r="J5" s="6"/>
    </row>
    <row r="6" spans="1:10" ht="30" customHeight="1">
      <c r="A6" s="204" t="s">
        <v>8</v>
      </c>
      <c r="B6" s="207" t="s">
        <v>9</v>
      </c>
      <c r="C6" s="207"/>
      <c r="D6" s="207"/>
      <c r="E6" s="207"/>
      <c r="F6" s="207"/>
      <c r="G6" s="207"/>
      <c r="H6" s="207"/>
      <c r="I6" s="207"/>
      <c r="J6" s="208" t="s">
        <v>10</v>
      </c>
    </row>
    <row r="7" spans="1:10" ht="30" customHeight="1">
      <c r="A7" s="205"/>
      <c r="B7" s="211" t="s">
        <v>11</v>
      </c>
      <c r="C7" s="211"/>
      <c r="D7" s="211"/>
      <c r="E7" s="211"/>
      <c r="F7" s="211" t="s">
        <v>12</v>
      </c>
      <c r="G7" s="211"/>
      <c r="H7" s="211"/>
      <c r="I7" s="211" t="s">
        <v>13</v>
      </c>
      <c r="J7" s="209"/>
    </row>
    <row r="8" spans="1:10" ht="30" customHeight="1">
      <c r="A8" s="206"/>
      <c r="B8" s="8" t="s">
        <v>14</v>
      </c>
      <c r="C8" s="8" t="s">
        <v>15</v>
      </c>
      <c r="D8" s="8" t="s">
        <v>16</v>
      </c>
      <c r="E8" s="8" t="s">
        <v>17</v>
      </c>
      <c r="F8" s="8" t="s">
        <v>18</v>
      </c>
      <c r="G8" s="8" t="s">
        <v>19</v>
      </c>
      <c r="H8" s="8" t="s">
        <v>20</v>
      </c>
      <c r="I8" s="212"/>
      <c r="J8" s="210"/>
    </row>
    <row r="9" spans="1:10" ht="60" customHeight="1">
      <c r="A9" s="9" t="s">
        <v>21</v>
      </c>
      <c r="B9" s="10">
        <v>3135</v>
      </c>
      <c r="C9" s="11">
        <v>8</v>
      </c>
      <c r="D9" s="11">
        <v>11</v>
      </c>
      <c r="E9" s="12">
        <f t="shared" ref="E9:E20" si="0">B9+C9-D9</f>
        <v>3132</v>
      </c>
      <c r="F9" s="13">
        <v>1186</v>
      </c>
      <c r="G9" s="13">
        <v>1946</v>
      </c>
      <c r="H9" s="14">
        <f t="shared" ref="H9:H20" si="1">F9+G9</f>
        <v>3132</v>
      </c>
      <c r="I9" s="15" t="s">
        <v>22</v>
      </c>
      <c r="J9" s="15" t="s">
        <v>23</v>
      </c>
    </row>
    <row r="10" spans="1:10" ht="60" customHeight="1">
      <c r="A10" s="9" t="s">
        <v>24</v>
      </c>
      <c r="B10" s="10">
        <f t="shared" ref="B10:B20" si="2">E9</f>
        <v>3132</v>
      </c>
      <c r="C10" s="11">
        <v>15</v>
      </c>
      <c r="D10" s="11">
        <v>4</v>
      </c>
      <c r="E10" s="16">
        <f t="shared" si="0"/>
        <v>3143</v>
      </c>
      <c r="F10" s="13">
        <v>1191</v>
      </c>
      <c r="G10" s="13">
        <v>1952</v>
      </c>
      <c r="H10" s="17">
        <f t="shared" si="1"/>
        <v>3143</v>
      </c>
      <c r="I10" s="15" t="str">
        <f t="shared" ref="I10:I20" si="3">I9</f>
        <v>Resolução TSE nº 23.414/2014, Resolução TSE 23.361/2011 e Resolução TSE nº 23.445/2015</v>
      </c>
      <c r="J10" s="15" t="s">
        <v>25</v>
      </c>
    </row>
    <row r="11" spans="1:10" ht="60" customHeight="1">
      <c r="A11" s="9" t="s">
        <v>26</v>
      </c>
      <c r="B11" s="10">
        <f t="shared" si="2"/>
        <v>3143</v>
      </c>
      <c r="C11" s="11">
        <v>16</v>
      </c>
      <c r="D11" s="11">
        <v>17</v>
      </c>
      <c r="E11" s="16">
        <f t="shared" si="0"/>
        <v>3142</v>
      </c>
      <c r="F11" s="13">
        <v>1189</v>
      </c>
      <c r="G11" s="13">
        <v>1953</v>
      </c>
      <c r="H11" s="17">
        <f t="shared" si="1"/>
        <v>3142</v>
      </c>
      <c r="I11" s="15" t="str">
        <f t="shared" si="3"/>
        <v>Resolução TSE nº 23.414/2014, Resolução TSE 23.361/2011 e Resolução TSE nº 23.445/2015</v>
      </c>
      <c r="J11" s="15" t="s">
        <v>27</v>
      </c>
    </row>
    <row r="12" spans="1:10" ht="60" customHeight="1">
      <c r="A12" s="9" t="s">
        <v>28</v>
      </c>
      <c r="B12" s="10">
        <f t="shared" si="2"/>
        <v>3142</v>
      </c>
      <c r="C12" s="11">
        <v>8</v>
      </c>
      <c r="D12" s="11">
        <v>5</v>
      </c>
      <c r="E12" s="16">
        <f t="shared" si="0"/>
        <v>3145</v>
      </c>
      <c r="F12" s="13">
        <f>F11</f>
        <v>1189</v>
      </c>
      <c r="G12" s="13">
        <v>1956</v>
      </c>
      <c r="H12" s="17">
        <f t="shared" si="1"/>
        <v>3145</v>
      </c>
      <c r="I12" s="15" t="str">
        <f t="shared" si="3"/>
        <v>Resolução TSE nº 23.414/2014, Resolução TSE 23.361/2011 e Resolução TSE nº 23.445/2015</v>
      </c>
      <c r="J12" s="15" t="s">
        <v>29</v>
      </c>
    </row>
    <row r="13" spans="1:10" ht="60" customHeight="1">
      <c r="A13" s="9" t="s">
        <v>30</v>
      </c>
      <c r="B13" s="10">
        <f t="shared" si="2"/>
        <v>3145</v>
      </c>
      <c r="C13" s="11">
        <v>5</v>
      </c>
      <c r="D13" s="11">
        <v>14</v>
      </c>
      <c r="E13" s="16">
        <f t="shared" si="0"/>
        <v>3136</v>
      </c>
      <c r="F13" s="13">
        <v>1186</v>
      </c>
      <c r="G13" s="13">
        <v>1950</v>
      </c>
      <c r="H13" s="17">
        <f t="shared" si="1"/>
        <v>3136</v>
      </c>
      <c r="I13" s="15" t="str">
        <f t="shared" si="3"/>
        <v>Resolução TSE nº 23.414/2014, Resolução TSE 23.361/2011 e Resolução TSE nº 23.445/2015</v>
      </c>
      <c r="J13" s="15" t="s">
        <v>31</v>
      </c>
    </row>
    <row r="14" spans="1:10" ht="60" customHeight="1">
      <c r="A14" s="9" t="s">
        <v>32</v>
      </c>
      <c r="B14" s="10">
        <f t="shared" si="2"/>
        <v>3136</v>
      </c>
      <c r="C14" s="11">
        <v>17</v>
      </c>
      <c r="D14" s="11">
        <v>9</v>
      </c>
      <c r="E14" s="16">
        <f t="shared" si="0"/>
        <v>3144</v>
      </c>
      <c r="F14" s="13">
        <f>F13</f>
        <v>1186</v>
      </c>
      <c r="G14" s="13">
        <v>1958</v>
      </c>
      <c r="H14" s="17">
        <f t="shared" si="1"/>
        <v>3144</v>
      </c>
      <c r="I14" s="15" t="str">
        <f t="shared" si="3"/>
        <v>Resolução TSE nº 23.414/2014, Resolução TSE 23.361/2011 e Resolução TSE nº 23.445/2015</v>
      </c>
      <c r="J14" s="15" t="s">
        <v>33</v>
      </c>
    </row>
    <row r="15" spans="1:10" ht="60" customHeight="1">
      <c r="A15" s="9" t="s">
        <v>34</v>
      </c>
      <c r="B15" s="10">
        <f t="shared" si="2"/>
        <v>3144</v>
      </c>
      <c r="C15" s="11">
        <v>9</v>
      </c>
      <c r="D15" s="11">
        <v>4</v>
      </c>
      <c r="E15" s="16">
        <f t="shared" si="0"/>
        <v>3149</v>
      </c>
      <c r="F15" s="13">
        <v>1189</v>
      </c>
      <c r="G15" s="13">
        <v>1960</v>
      </c>
      <c r="H15" s="17">
        <f t="shared" si="1"/>
        <v>3149</v>
      </c>
      <c r="I15" s="15" t="str">
        <f t="shared" si="3"/>
        <v>Resolução TSE nº 23.414/2014, Resolução TSE 23.361/2011 e Resolução TSE nº 23.445/2015</v>
      </c>
      <c r="J15" s="15" t="s">
        <v>35</v>
      </c>
    </row>
    <row r="16" spans="1:10" ht="60" customHeight="1">
      <c r="A16" s="9" t="s">
        <v>36</v>
      </c>
      <c r="B16" s="10">
        <f t="shared" si="2"/>
        <v>3149</v>
      </c>
      <c r="C16" s="18">
        <v>10</v>
      </c>
      <c r="D16" s="19">
        <v>12</v>
      </c>
      <c r="E16" s="16">
        <f t="shared" si="0"/>
        <v>3147</v>
      </c>
      <c r="F16" s="20">
        <v>1190</v>
      </c>
      <c r="G16" s="21">
        <v>1957</v>
      </c>
      <c r="H16" s="17">
        <f t="shared" si="1"/>
        <v>3147</v>
      </c>
      <c r="I16" s="22" t="str">
        <f t="shared" si="3"/>
        <v>Resolução TSE nº 23.414/2014, Resolução TSE 23.361/2011 e Resolução TSE nº 23.445/2015</v>
      </c>
      <c r="J16" s="23" t="s">
        <v>37</v>
      </c>
    </row>
    <row r="17" spans="1:10" ht="60" customHeight="1">
      <c r="A17" s="9" t="s">
        <v>38</v>
      </c>
      <c r="B17" s="10">
        <f t="shared" si="2"/>
        <v>3147</v>
      </c>
      <c r="C17" s="24">
        <v>0</v>
      </c>
      <c r="D17" s="25">
        <v>0</v>
      </c>
      <c r="E17" s="16">
        <f t="shared" si="0"/>
        <v>3147</v>
      </c>
      <c r="F17" s="26">
        <f t="shared" ref="F17:G20" si="4">F16</f>
        <v>1190</v>
      </c>
      <c r="G17" s="27">
        <f t="shared" si="4"/>
        <v>1957</v>
      </c>
      <c r="H17" s="17">
        <f t="shared" si="1"/>
        <v>3147</v>
      </c>
      <c r="I17" s="28" t="str">
        <f t="shared" si="3"/>
        <v>Resolução TSE nº 23.414/2014, Resolução TSE 23.361/2011 e Resolução TSE nº 23.445/2015</v>
      </c>
      <c r="J17" s="29" t="s">
        <v>39</v>
      </c>
    </row>
    <row r="18" spans="1:10" ht="60" customHeight="1">
      <c r="A18" s="9" t="s">
        <v>40</v>
      </c>
      <c r="B18" s="10">
        <f t="shared" si="2"/>
        <v>3147</v>
      </c>
      <c r="C18" s="30">
        <v>0</v>
      </c>
      <c r="D18" s="31">
        <v>0</v>
      </c>
      <c r="E18" s="16">
        <f t="shared" si="0"/>
        <v>3147</v>
      </c>
      <c r="F18" s="32">
        <f t="shared" si="4"/>
        <v>1190</v>
      </c>
      <c r="G18" s="33">
        <f t="shared" si="4"/>
        <v>1957</v>
      </c>
      <c r="H18" s="17">
        <f t="shared" si="1"/>
        <v>3147</v>
      </c>
      <c r="I18" s="34" t="str">
        <f t="shared" si="3"/>
        <v>Resolução TSE nº 23.414/2014, Resolução TSE 23.361/2011 e Resolução TSE nº 23.445/2015</v>
      </c>
      <c r="J18" s="35"/>
    </row>
    <row r="19" spans="1:10" ht="60" customHeight="1">
      <c r="A19" s="9" t="s">
        <v>41</v>
      </c>
      <c r="B19" s="10">
        <f t="shared" si="2"/>
        <v>3147</v>
      </c>
      <c r="C19" s="36">
        <v>0</v>
      </c>
      <c r="D19" s="37">
        <v>0</v>
      </c>
      <c r="E19" s="16">
        <f t="shared" si="0"/>
        <v>3147</v>
      </c>
      <c r="F19" s="38">
        <f t="shared" si="4"/>
        <v>1190</v>
      </c>
      <c r="G19" s="39">
        <f t="shared" si="4"/>
        <v>1957</v>
      </c>
      <c r="H19" s="17">
        <f t="shared" si="1"/>
        <v>3147</v>
      </c>
      <c r="I19" s="40" t="str">
        <f t="shared" si="3"/>
        <v>Resolução TSE nº 23.414/2014, Resolução TSE 23.361/2011 e Resolução TSE nº 23.445/2015</v>
      </c>
      <c r="J19" s="41"/>
    </row>
    <row r="20" spans="1:10" ht="60" customHeight="1">
      <c r="A20" s="9" t="s">
        <v>42</v>
      </c>
      <c r="B20" s="10">
        <f t="shared" si="2"/>
        <v>3147</v>
      </c>
      <c r="C20" s="42">
        <v>0</v>
      </c>
      <c r="D20" s="43">
        <v>0</v>
      </c>
      <c r="E20" s="16">
        <f t="shared" si="0"/>
        <v>3147</v>
      </c>
      <c r="F20" s="44">
        <f t="shared" si="4"/>
        <v>1190</v>
      </c>
      <c r="G20" s="45">
        <f t="shared" si="4"/>
        <v>1957</v>
      </c>
      <c r="H20" s="17">
        <f t="shared" si="1"/>
        <v>3147</v>
      </c>
      <c r="I20" s="46" t="str">
        <f t="shared" si="3"/>
        <v>Resolução TSE nº 23.414/2014, Resolução TSE 23.361/2011 e Resolução TSE nº 23.445/2015</v>
      </c>
      <c r="J20" s="47"/>
    </row>
    <row r="21" spans="1:10" ht="19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</row>
  </sheetData>
  <mergeCells count="8">
    <mergeCell ref="A1:J1"/>
    <mergeCell ref="A2:J2"/>
    <mergeCell ref="A6:A8"/>
    <mergeCell ref="B6:I6"/>
    <mergeCell ref="J6:J8"/>
    <mergeCell ref="B7:E7"/>
    <mergeCell ref="F7:H7"/>
    <mergeCell ref="I7:I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5"/>
  <cols>
    <col min="1" max="8" width="15.7109375" customWidth="1"/>
    <col min="9" max="10" width="60.7109375" customWidth="1"/>
  </cols>
  <sheetData>
    <row r="1" spans="1:10" ht="39.75" customHeight="1">
      <c r="A1" s="202" t="s">
        <v>43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39.75" customHeight="1">
      <c r="A2" s="203" t="s">
        <v>44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ht="19.5" customHeight="1">
      <c r="A3" s="49" t="s">
        <v>2</v>
      </c>
      <c r="B3" s="50" t="s">
        <v>3</v>
      </c>
      <c r="C3" s="51" t="s">
        <v>4</v>
      </c>
      <c r="D3" s="49"/>
      <c r="E3" s="49"/>
      <c r="F3" s="49"/>
      <c r="G3" s="49"/>
      <c r="H3" s="49"/>
      <c r="I3" s="49"/>
      <c r="J3" s="49"/>
    </row>
    <row r="4" spans="1:10" ht="19.5" customHeight="1">
      <c r="A4" s="49" t="s">
        <v>5</v>
      </c>
      <c r="B4" s="52" t="s">
        <v>6</v>
      </c>
      <c r="C4" s="53" t="s">
        <v>7</v>
      </c>
      <c r="D4" s="49"/>
      <c r="E4" s="49"/>
      <c r="F4" s="49"/>
      <c r="G4" s="49"/>
      <c r="H4" s="49"/>
      <c r="I4" s="49"/>
      <c r="J4" s="49"/>
    </row>
    <row r="5" spans="1:10" ht="9.75" customHeight="1">
      <c r="A5" s="54"/>
      <c r="B5" s="55"/>
      <c r="C5" s="54"/>
      <c r="D5" s="54"/>
      <c r="E5" s="54"/>
      <c r="F5" s="54"/>
      <c r="G5" s="54"/>
      <c r="H5" s="54"/>
      <c r="I5" s="54"/>
      <c r="J5" s="54"/>
    </row>
    <row r="6" spans="1:10" ht="30" customHeight="1">
      <c r="A6" s="204" t="s">
        <v>8</v>
      </c>
      <c r="B6" s="207" t="s">
        <v>9</v>
      </c>
      <c r="C6" s="207"/>
      <c r="D6" s="207"/>
      <c r="E6" s="207"/>
      <c r="F6" s="207"/>
      <c r="G6" s="207"/>
      <c r="H6" s="207"/>
      <c r="I6" s="207"/>
      <c r="J6" s="208" t="s">
        <v>10</v>
      </c>
    </row>
    <row r="7" spans="1:10" ht="30" customHeight="1">
      <c r="A7" s="205"/>
      <c r="B7" s="211" t="s">
        <v>11</v>
      </c>
      <c r="C7" s="211"/>
      <c r="D7" s="211"/>
      <c r="E7" s="211"/>
      <c r="F7" s="211" t="s">
        <v>12</v>
      </c>
      <c r="G7" s="211"/>
      <c r="H7" s="211"/>
      <c r="I7" s="211" t="s">
        <v>13</v>
      </c>
      <c r="J7" s="209"/>
    </row>
    <row r="8" spans="1:10" ht="30" customHeight="1">
      <c r="A8" s="214"/>
      <c r="B8" s="56" t="s">
        <v>14</v>
      </c>
      <c r="C8" s="56" t="s">
        <v>15</v>
      </c>
      <c r="D8" s="56" t="s">
        <v>16</v>
      </c>
      <c r="E8" s="56" t="s">
        <v>17</v>
      </c>
      <c r="F8" s="56" t="s">
        <v>18</v>
      </c>
      <c r="G8" s="56" t="s">
        <v>19</v>
      </c>
      <c r="H8" s="56" t="s">
        <v>20</v>
      </c>
      <c r="I8" s="213"/>
      <c r="J8" s="210"/>
    </row>
    <row r="9" spans="1:10" ht="60" customHeight="1">
      <c r="A9" s="57" t="s">
        <v>21</v>
      </c>
      <c r="B9" s="58">
        <v>888</v>
      </c>
      <c r="C9" s="59">
        <v>1</v>
      </c>
      <c r="D9" s="59">
        <v>3</v>
      </c>
      <c r="E9" s="58">
        <f t="shared" ref="E9:E20" si="0">B9+C9-D9</f>
        <v>886</v>
      </c>
      <c r="F9" s="60">
        <f t="shared" ref="F9:F20" si="1">E9</f>
        <v>886</v>
      </c>
      <c r="G9" s="61">
        <v>0</v>
      </c>
      <c r="H9" s="62">
        <f t="shared" ref="H9:H20" si="2">F9</f>
        <v>886</v>
      </c>
      <c r="I9" s="63" t="s">
        <v>45</v>
      </c>
      <c r="J9" s="63" t="s">
        <v>46</v>
      </c>
    </row>
    <row r="10" spans="1:10" ht="60" customHeight="1">
      <c r="A10" s="64" t="s">
        <v>24</v>
      </c>
      <c r="B10" s="65">
        <f t="shared" ref="B10:B20" si="3">E9</f>
        <v>886</v>
      </c>
      <c r="C10" s="59">
        <v>2</v>
      </c>
      <c r="D10" s="59">
        <v>3</v>
      </c>
      <c r="E10" s="58">
        <f t="shared" si="0"/>
        <v>885</v>
      </c>
      <c r="F10" s="60">
        <f t="shared" si="1"/>
        <v>885</v>
      </c>
      <c r="G10" s="66">
        <v>0</v>
      </c>
      <c r="H10" s="62">
        <f t="shared" si="2"/>
        <v>885</v>
      </c>
      <c r="I10" s="63" t="str">
        <f t="shared" ref="I10:I20" si="4">I9</f>
        <v>Resolução TSE nº 22.071/2005 alterada pela Resolução TSE nº 22.720/2008 e Portaria Conjunta nº 1 de 18 de fevereiro de 2016</v>
      </c>
      <c r="J10" s="63" t="s">
        <v>47</v>
      </c>
    </row>
    <row r="11" spans="1:10" ht="60" customHeight="1">
      <c r="A11" s="64" t="s">
        <v>26</v>
      </c>
      <c r="B11" s="65">
        <f t="shared" si="3"/>
        <v>885</v>
      </c>
      <c r="C11" s="59">
        <v>5</v>
      </c>
      <c r="D11" s="59">
        <v>0</v>
      </c>
      <c r="E11" s="58">
        <f t="shared" si="0"/>
        <v>890</v>
      </c>
      <c r="F11" s="60">
        <f t="shared" si="1"/>
        <v>890</v>
      </c>
      <c r="G11" s="66">
        <v>0</v>
      </c>
      <c r="H11" s="62">
        <f t="shared" si="2"/>
        <v>890</v>
      </c>
      <c r="I11" s="63" t="str">
        <f t="shared" si="4"/>
        <v>Resolução TSE nº 22.071/2005 alterada pela Resolução TSE nº 22.720/2008 e Portaria Conjunta nº 1 de 18 de fevereiro de 2016</v>
      </c>
      <c r="J11" s="63" t="s">
        <v>48</v>
      </c>
    </row>
    <row r="12" spans="1:10" ht="60" customHeight="1">
      <c r="A12" s="64" t="s">
        <v>28</v>
      </c>
      <c r="B12" s="65">
        <f t="shared" si="3"/>
        <v>890</v>
      </c>
      <c r="C12" s="59">
        <v>3</v>
      </c>
      <c r="D12" s="59">
        <v>3</v>
      </c>
      <c r="E12" s="58">
        <f t="shared" si="0"/>
        <v>890</v>
      </c>
      <c r="F12" s="60">
        <f t="shared" si="1"/>
        <v>890</v>
      </c>
      <c r="G12" s="66">
        <v>0</v>
      </c>
      <c r="H12" s="62">
        <f t="shared" si="2"/>
        <v>890</v>
      </c>
      <c r="I12" s="63" t="str">
        <f t="shared" si="4"/>
        <v>Resolução TSE nº 22.071/2005 alterada pela Resolução TSE nº 22.720/2008 e Portaria Conjunta nº 1 de 18 de fevereiro de 2016</v>
      </c>
      <c r="J12" s="63" t="s">
        <v>49</v>
      </c>
    </row>
    <row r="13" spans="1:10" ht="60" customHeight="1">
      <c r="A13" s="64" t="s">
        <v>30</v>
      </c>
      <c r="B13" s="65">
        <f t="shared" si="3"/>
        <v>890</v>
      </c>
      <c r="C13" s="59">
        <v>1</v>
      </c>
      <c r="D13" s="59">
        <v>1</v>
      </c>
      <c r="E13" s="58">
        <f t="shared" si="0"/>
        <v>890</v>
      </c>
      <c r="F13" s="60">
        <f t="shared" si="1"/>
        <v>890</v>
      </c>
      <c r="G13" s="66">
        <v>0</v>
      </c>
      <c r="H13" s="62">
        <f t="shared" si="2"/>
        <v>890</v>
      </c>
      <c r="I13" s="63" t="str">
        <f t="shared" si="4"/>
        <v>Resolução TSE nº 22.071/2005 alterada pela Resolução TSE nº 22.720/2008 e Portaria Conjunta nº 1 de 18 de fevereiro de 2016</v>
      </c>
      <c r="J13" s="63" t="s">
        <v>50</v>
      </c>
    </row>
    <row r="14" spans="1:10" ht="60" customHeight="1">
      <c r="A14" s="64" t="s">
        <v>32</v>
      </c>
      <c r="B14" s="65">
        <f t="shared" si="3"/>
        <v>890</v>
      </c>
      <c r="C14" s="59">
        <v>10</v>
      </c>
      <c r="D14" s="59">
        <v>8</v>
      </c>
      <c r="E14" s="58">
        <f t="shared" si="0"/>
        <v>892</v>
      </c>
      <c r="F14" s="60">
        <f t="shared" si="1"/>
        <v>892</v>
      </c>
      <c r="G14" s="66">
        <v>0</v>
      </c>
      <c r="H14" s="62">
        <f t="shared" si="2"/>
        <v>892</v>
      </c>
      <c r="I14" s="63" t="str">
        <f t="shared" si="4"/>
        <v>Resolução TSE nº 22.071/2005 alterada pela Resolução TSE nº 22.720/2008 e Portaria Conjunta nº 1 de 18 de fevereiro de 2016</v>
      </c>
      <c r="J14" s="63" t="s">
        <v>51</v>
      </c>
    </row>
    <row r="15" spans="1:10" ht="60" customHeight="1">
      <c r="A15" s="64" t="s">
        <v>34</v>
      </c>
      <c r="B15" s="65">
        <f t="shared" si="3"/>
        <v>892</v>
      </c>
      <c r="C15" s="59">
        <v>2</v>
      </c>
      <c r="D15" s="59">
        <v>3</v>
      </c>
      <c r="E15" s="58">
        <f t="shared" si="0"/>
        <v>891</v>
      </c>
      <c r="F15" s="60">
        <f t="shared" si="1"/>
        <v>891</v>
      </c>
      <c r="G15" s="66">
        <v>0</v>
      </c>
      <c r="H15" s="62">
        <f t="shared" si="2"/>
        <v>891</v>
      </c>
      <c r="I15" s="63" t="str">
        <f t="shared" si="4"/>
        <v>Resolução TSE nº 22.071/2005 alterada pela Resolução TSE nº 22.720/2008 e Portaria Conjunta nº 1 de 18 de fevereiro de 2016</v>
      </c>
      <c r="J15" s="63" t="s">
        <v>52</v>
      </c>
    </row>
    <row r="16" spans="1:10" ht="60" customHeight="1">
      <c r="A16" s="64" t="s">
        <v>36</v>
      </c>
      <c r="B16" s="65">
        <f t="shared" si="3"/>
        <v>891</v>
      </c>
      <c r="C16" s="67">
        <v>2</v>
      </c>
      <c r="D16" s="68">
        <v>2</v>
      </c>
      <c r="E16" s="58">
        <f t="shared" si="0"/>
        <v>891</v>
      </c>
      <c r="F16" s="60">
        <f t="shared" si="1"/>
        <v>891</v>
      </c>
      <c r="G16" s="66">
        <v>0</v>
      </c>
      <c r="H16" s="62">
        <f t="shared" si="2"/>
        <v>891</v>
      </c>
      <c r="I16" s="69" t="str">
        <f t="shared" si="4"/>
        <v>Resolução TSE nº 22.071/2005 alterada pela Resolução TSE nº 22.720/2008 e Portaria Conjunta nº 1 de 18 de fevereiro de 2016</v>
      </c>
      <c r="J16" s="70" t="s">
        <v>53</v>
      </c>
    </row>
    <row r="17" spans="1:10" ht="60" customHeight="1">
      <c r="A17" s="64" t="s">
        <v>38</v>
      </c>
      <c r="B17" s="65">
        <f t="shared" si="3"/>
        <v>891</v>
      </c>
      <c r="C17" s="71">
        <v>0</v>
      </c>
      <c r="D17" s="72">
        <v>0</v>
      </c>
      <c r="E17" s="58">
        <f t="shared" si="0"/>
        <v>891</v>
      </c>
      <c r="F17" s="60">
        <f t="shared" si="1"/>
        <v>891</v>
      </c>
      <c r="G17" s="66">
        <v>0</v>
      </c>
      <c r="H17" s="62">
        <f t="shared" si="2"/>
        <v>891</v>
      </c>
      <c r="I17" s="73" t="str">
        <f t="shared" si="4"/>
        <v>Resolução TSE nº 22.071/2005 alterada pela Resolução TSE nº 22.720/2008 e Portaria Conjunta nº 1 de 18 de fevereiro de 2016</v>
      </c>
      <c r="J17" s="74" t="s">
        <v>54</v>
      </c>
    </row>
    <row r="18" spans="1:10" ht="60" customHeight="1">
      <c r="A18" s="64" t="s">
        <v>40</v>
      </c>
      <c r="B18" s="65">
        <f t="shared" si="3"/>
        <v>891</v>
      </c>
      <c r="C18" s="75">
        <v>0</v>
      </c>
      <c r="D18" s="76">
        <v>0</v>
      </c>
      <c r="E18" s="58">
        <f t="shared" si="0"/>
        <v>891</v>
      </c>
      <c r="F18" s="60">
        <f t="shared" si="1"/>
        <v>891</v>
      </c>
      <c r="G18" s="66">
        <v>0</v>
      </c>
      <c r="H18" s="62">
        <f t="shared" si="2"/>
        <v>891</v>
      </c>
      <c r="I18" s="77" t="str">
        <f t="shared" si="4"/>
        <v>Resolução TSE nº 22.071/2005 alterada pela Resolução TSE nº 22.720/2008 e Portaria Conjunta nº 1 de 18 de fevereiro de 2016</v>
      </c>
      <c r="J18" s="78"/>
    </row>
    <row r="19" spans="1:10" ht="60" customHeight="1">
      <c r="A19" s="64" t="s">
        <v>41</v>
      </c>
      <c r="B19" s="65">
        <f t="shared" si="3"/>
        <v>891</v>
      </c>
      <c r="C19" s="79">
        <v>0</v>
      </c>
      <c r="D19" s="80">
        <v>0</v>
      </c>
      <c r="E19" s="58">
        <f t="shared" si="0"/>
        <v>891</v>
      </c>
      <c r="F19" s="60">
        <f t="shared" si="1"/>
        <v>891</v>
      </c>
      <c r="G19" s="66">
        <v>0</v>
      </c>
      <c r="H19" s="62">
        <f t="shared" si="2"/>
        <v>891</v>
      </c>
      <c r="I19" s="81" t="str">
        <f t="shared" si="4"/>
        <v>Resolução TSE nº 22.071/2005 alterada pela Resolução TSE nº 22.720/2008 e Portaria Conjunta nº 1 de 18 de fevereiro de 2016</v>
      </c>
      <c r="J19" s="82"/>
    </row>
    <row r="20" spans="1:10" ht="60" customHeight="1">
      <c r="A20" s="64" t="s">
        <v>42</v>
      </c>
      <c r="B20" s="65">
        <f t="shared" si="3"/>
        <v>891</v>
      </c>
      <c r="C20" s="83">
        <v>0</v>
      </c>
      <c r="D20" s="84">
        <v>0</v>
      </c>
      <c r="E20" s="65">
        <f t="shared" si="0"/>
        <v>891</v>
      </c>
      <c r="F20" s="85">
        <f t="shared" si="1"/>
        <v>891</v>
      </c>
      <c r="G20" s="66">
        <v>0</v>
      </c>
      <c r="H20" s="86">
        <f t="shared" si="2"/>
        <v>891</v>
      </c>
      <c r="I20" s="87" t="str">
        <f t="shared" si="4"/>
        <v>Resolução TSE nº 22.071/2005 alterada pela Resolução TSE nº 22.720/2008 e Portaria Conjunta nº 1 de 18 de fevereiro de 2016</v>
      </c>
      <c r="J20" s="88"/>
    </row>
    <row r="21" spans="1:10" ht="19.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</row>
  </sheetData>
  <mergeCells count="8">
    <mergeCell ref="B7:E7"/>
    <mergeCell ref="I7:I8"/>
    <mergeCell ref="A1:J1"/>
    <mergeCell ref="A2:J2"/>
    <mergeCell ref="A6:A8"/>
    <mergeCell ref="B6:I6"/>
    <mergeCell ref="J6:J8"/>
    <mergeCell ref="F7:H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/>
  </sheetViews>
  <sheetFormatPr defaultRowHeight="15"/>
  <cols>
    <col min="1" max="1" width="13.85546875" customWidth="1"/>
    <col min="2" max="8" width="15.7109375" customWidth="1"/>
    <col min="9" max="9" width="60.7109375" customWidth="1"/>
    <col min="10" max="10" width="69" customWidth="1"/>
    <col min="11" max="11" width="9.140625" customWidth="1"/>
  </cols>
  <sheetData>
    <row r="1" spans="1:11" ht="39.75" customHeight="1">
      <c r="A1" s="202" t="s">
        <v>55</v>
      </c>
      <c r="B1" s="202"/>
      <c r="C1" s="202"/>
      <c r="D1" s="202"/>
      <c r="E1" s="202"/>
      <c r="F1" s="202"/>
      <c r="G1" s="202"/>
      <c r="H1" s="202"/>
      <c r="I1" s="202"/>
      <c r="J1" s="202"/>
      <c r="K1" s="90"/>
    </row>
    <row r="2" spans="1:11" ht="39.75" customHeight="1">
      <c r="A2" s="203" t="s">
        <v>56</v>
      </c>
      <c r="B2" s="203"/>
      <c r="C2" s="203"/>
      <c r="D2" s="203"/>
      <c r="E2" s="203"/>
      <c r="F2" s="203"/>
      <c r="G2" s="203"/>
      <c r="H2" s="203"/>
      <c r="I2" s="203"/>
      <c r="J2" s="203"/>
      <c r="K2" s="91"/>
    </row>
    <row r="3" spans="1:11" ht="19.5" customHeight="1">
      <c r="A3" s="92" t="s">
        <v>2</v>
      </c>
      <c r="B3" s="93" t="s">
        <v>3</v>
      </c>
      <c r="C3" s="94" t="s">
        <v>4</v>
      </c>
      <c r="D3" s="92"/>
      <c r="E3" s="92"/>
      <c r="F3" s="92"/>
      <c r="G3" s="92"/>
      <c r="H3" s="92"/>
      <c r="I3" s="92"/>
      <c r="J3" s="92"/>
      <c r="K3" s="95"/>
    </row>
    <row r="4" spans="1:11" ht="19.5" customHeight="1">
      <c r="A4" s="92" t="s">
        <v>5</v>
      </c>
      <c r="B4" s="96" t="s">
        <v>6</v>
      </c>
      <c r="C4" s="97" t="s">
        <v>7</v>
      </c>
      <c r="D4" s="92"/>
      <c r="E4" s="92"/>
      <c r="F4" s="92"/>
      <c r="G4" s="92"/>
      <c r="H4" s="92"/>
      <c r="I4" s="92"/>
      <c r="J4" s="92"/>
      <c r="K4" s="95"/>
    </row>
    <row r="5" spans="1:11" ht="9.75" customHeight="1">
      <c r="A5" s="98"/>
      <c r="B5" s="99"/>
      <c r="C5" s="98"/>
      <c r="D5" s="98"/>
      <c r="E5" s="98"/>
      <c r="F5" s="98"/>
      <c r="G5" s="98"/>
      <c r="H5" s="98"/>
      <c r="I5" s="98"/>
      <c r="J5" s="98"/>
      <c r="K5" s="95"/>
    </row>
    <row r="6" spans="1:11" ht="30" customHeight="1">
      <c r="A6" s="204" t="s">
        <v>8</v>
      </c>
      <c r="B6" s="207" t="s">
        <v>9</v>
      </c>
      <c r="C6" s="207"/>
      <c r="D6" s="207"/>
      <c r="E6" s="207"/>
      <c r="F6" s="207"/>
      <c r="G6" s="207"/>
      <c r="H6" s="207"/>
      <c r="I6" s="207"/>
      <c r="J6" s="208" t="s">
        <v>10</v>
      </c>
      <c r="K6" s="100"/>
    </row>
    <row r="7" spans="1:11" ht="30" customHeight="1">
      <c r="A7" s="205"/>
      <c r="B7" s="211" t="s">
        <v>11</v>
      </c>
      <c r="C7" s="211"/>
      <c r="D7" s="211"/>
      <c r="E7" s="211"/>
      <c r="F7" s="211" t="s">
        <v>12</v>
      </c>
      <c r="G7" s="211"/>
      <c r="H7" s="211"/>
      <c r="I7" s="211" t="s">
        <v>13</v>
      </c>
      <c r="J7" s="209"/>
      <c r="K7" s="100"/>
    </row>
    <row r="8" spans="1:11" ht="30" customHeight="1">
      <c r="A8" s="214"/>
      <c r="B8" s="101" t="s">
        <v>14</v>
      </c>
      <c r="C8" s="101" t="s">
        <v>15</v>
      </c>
      <c r="D8" s="101" t="s">
        <v>16</v>
      </c>
      <c r="E8" s="101" t="s">
        <v>17</v>
      </c>
      <c r="F8" s="101" t="s">
        <v>18</v>
      </c>
      <c r="G8" s="101" t="s">
        <v>19</v>
      </c>
      <c r="H8" s="101" t="s">
        <v>20</v>
      </c>
      <c r="I8" s="213"/>
      <c r="J8" s="210"/>
      <c r="K8" s="100"/>
    </row>
    <row r="9" spans="1:11" ht="60" customHeight="1">
      <c r="A9" s="102" t="s">
        <v>21</v>
      </c>
      <c r="B9" s="103">
        <v>197</v>
      </c>
      <c r="C9" s="104">
        <v>1</v>
      </c>
      <c r="D9" s="104">
        <v>6</v>
      </c>
      <c r="E9" s="103">
        <f t="shared" ref="E9:E20" si="0">B9+C9-D9</f>
        <v>192</v>
      </c>
      <c r="F9" s="105">
        <v>0</v>
      </c>
      <c r="G9" s="106">
        <f t="shared" ref="G9:G20" si="1">E9</f>
        <v>192</v>
      </c>
      <c r="H9" s="107">
        <f t="shared" ref="H9:H20" si="2">G9</f>
        <v>192</v>
      </c>
      <c r="I9" s="108" t="s">
        <v>57</v>
      </c>
      <c r="J9" s="108" t="s">
        <v>58</v>
      </c>
      <c r="K9" s="100"/>
    </row>
    <row r="10" spans="1:11" ht="60" customHeight="1">
      <c r="A10" s="109" t="s">
        <v>24</v>
      </c>
      <c r="B10" s="110">
        <f t="shared" ref="B10:B20" si="3">H9</f>
        <v>192</v>
      </c>
      <c r="C10" s="104">
        <v>2</v>
      </c>
      <c r="D10" s="104">
        <v>3</v>
      </c>
      <c r="E10" s="103">
        <f t="shared" si="0"/>
        <v>191</v>
      </c>
      <c r="F10" s="105">
        <v>0</v>
      </c>
      <c r="G10" s="106">
        <f t="shared" si="1"/>
        <v>191</v>
      </c>
      <c r="H10" s="107">
        <f t="shared" si="2"/>
        <v>191</v>
      </c>
      <c r="I10" s="108" t="str">
        <f t="shared" ref="I10:I20" si="4">I9</f>
        <v xml:space="preserve">  Resolução   TSE Nº 23.116/2009, Portaria Conjunta Nº 1 de 18 de fevereiro de 2016 (CNJ) e   Instrução Normativa nº 6 de 2007.</v>
      </c>
      <c r="J10" s="108" t="s">
        <v>59</v>
      </c>
      <c r="K10" s="100"/>
    </row>
    <row r="11" spans="1:11" ht="60" customHeight="1">
      <c r="A11" s="109" t="s">
        <v>26</v>
      </c>
      <c r="B11" s="110">
        <f t="shared" si="3"/>
        <v>191</v>
      </c>
      <c r="C11" s="104">
        <v>6</v>
      </c>
      <c r="D11" s="104">
        <v>4</v>
      </c>
      <c r="E11" s="103">
        <f t="shared" si="0"/>
        <v>193</v>
      </c>
      <c r="F11" s="105">
        <v>0</v>
      </c>
      <c r="G11" s="106">
        <f t="shared" si="1"/>
        <v>193</v>
      </c>
      <c r="H11" s="107">
        <f t="shared" si="2"/>
        <v>193</v>
      </c>
      <c r="I11" s="108" t="str">
        <f t="shared" si="4"/>
        <v xml:space="preserve">  Resolução   TSE Nº 23.116/2009, Portaria Conjunta Nº 1 de 18 de fevereiro de 2016 (CNJ) e   Instrução Normativa nº 6 de 2007.</v>
      </c>
      <c r="J11" s="108" t="s">
        <v>60</v>
      </c>
      <c r="K11" s="100"/>
    </row>
    <row r="12" spans="1:11" ht="60" customHeight="1">
      <c r="A12" s="109" t="s">
        <v>28</v>
      </c>
      <c r="B12" s="110">
        <f t="shared" si="3"/>
        <v>193</v>
      </c>
      <c r="C12" s="104">
        <v>5</v>
      </c>
      <c r="D12" s="104">
        <v>4</v>
      </c>
      <c r="E12" s="103">
        <f t="shared" si="0"/>
        <v>194</v>
      </c>
      <c r="F12" s="105">
        <v>0</v>
      </c>
      <c r="G12" s="106">
        <f t="shared" si="1"/>
        <v>194</v>
      </c>
      <c r="H12" s="107">
        <f t="shared" si="2"/>
        <v>194</v>
      </c>
      <c r="I12" s="108" t="str">
        <f t="shared" si="4"/>
        <v xml:space="preserve">  Resolução   TSE Nº 23.116/2009, Portaria Conjunta Nº 1 de 18 de fevereiro de 2016 (CNJ) e   Instrução Normativa nº 6 de 2007.</v>
      </c>
      <c r="J12" s="108" t="s">
        <v>61</v>
      </c>
      <c r="K12" s="100"/>
    </row>
    <row r="13" spans="1:11" ht="60" customHeight="1">
      <c r="A13" s="109" t="s">
        <v>30</v>
      </c>
      <c r="B13" s="110">
        <f t="shared" si="3"/>
        <v>194</v>
      </c>
      <c r="C13" s="104">
        <v>6</v>
      </c>
      <c r="D13" s="104">
        <v>0</v>
      </c>
      <c r="E13" s="103">
        <f t="shared" si="0"/>
        <v>200</v>
      </c>
      <c r="F13" s="105">
        <v>0</v>
      </c>
      <c r="G13" s="106">
        <f t="shared" si="1"/>
        <v>200</v>
      </c>
      <c r="H13" s="107">
        <f t="shared" si="2"/>
        <v>200</v>
      </c>
      <c r="I13" s="108" t="str">
        <f t="shared" si="4"/>
        <v xml:space="preserve">  Resolução   TSE Nº 23.116/2009, Portaria Conjunta Nº 1 de 18 de fevereiro de 2016 (CNJ) e   Instrução Normativa nº 6 de 2007.</v>
      </c>
      <c r="J13" s="108" t="s">
        <v>62</v>
      </c>
      <c r="K13" s="100"/>
    </row>
    <row r="14" spans="1:11" ht="60" customHeight="1">
      <c r="A14" s="109" t="s">
        <v>32</v>
      </c>
      <c r="B14" s="110">
        <f t="shared" si="3"/>
        <v>200</v>
      </c>
      <c r="C14" s="104">
        <v>7</v>
      </c>
      <c r="D14" s="104">
        <v>2</v>
      </c>
      <c r="E14" s="103">
        <f t="shared" si="0"/>
        <v>205</v>
      </c>
      <c r="F14" s="105">
        <v>0</v>
      </c>
      <c r="G14" s="106">
        <f t="shared" si="1"/>
        <v>205</v>
      </c>
      <c r="H14" s="107">
        <f t="shared" si="2"/>
        <v>205</v>
      </c>
      <c r="I14" s="108" t="str">
        <f t="shared" si="4"/>
        <v xml:space="preserve">  Resolução   TSE Nº 23.116/2009, Portaria Conjunta Nº 1 de 18 de fevereiro de 2016 (CNJ) e   Instrução Normativa nº 6 de 2007.</v>
      </c>
      <c r="J14" s="108" t="s">
        <v>63</v>
      </c>
      <c r="K14" s="100"/>
    </row>
    <row r="15" spans="1:11" ht="60" customHeight="1">
      <c r="A15" s="109" t="s">
        <v>34</v>
      </c>
      <c r="B15" s="110">
        <f t="shared" si="3"/>
        <v>205</v>
      </c>
      <c r="C15" s="104">
        <v>6</v>
      </c>
      <c r="D15" s="104">
        <v>8</v>
      </c>
      <c r="E15" s="103">
        <f t="shared" si="0"/>
        <v>203</v>
      </c>
      <c r="F15" s="105">
        <v>0</v>
      </c>
      <c r="G15" s="106">
        <f t="shared" si="1"/>
        <v>203</v>
      </c>
      <c r="H15" s="107">
        <f t="shared" si="2"/>
        <v>203</v>
      </c>
      <c r="I15" s="108" t="str">
        <f t="shared" si="4"/>
        <v xml:space="preserve">  Resolução   TSE Nº 23.116/2009, Portaria Conjunta Nº 1 de 18 de fevereiro de 2016 (CNJ) e   Instrução Normativa nº 6 de 2007.</v>
      </c>
      <c r="J15" s="108" t="s">
        <v>64</v>
      </c>
      <c r="K15" s="100"/>
    </row>
    <row r="16" spans="1:11" ht="60" customHeight="1">
      <c r="A16" s="109" t="s">
        <v>36</v>
      </c>
      <c r="B16" s="110">
        <f t="shared" si="3"/>
        <v>203</v>
      </c>
      <c r="C16" s="111">
        <v>1</v>
      </c>
      <c r="D16" s="112">
        <v>3</v>
      </c>
      <c r="E16" s="103">
        <f t="shared" si="0"/>
        <v>201</v>
      </c>
      <c r="F16" s="105">
        <v>0</v>
      </c>
      <c r="G16" s="106">
        <f t="shared" si="1"/>
        <v>201</v>
      </c>
      <c r="H16" s="107">
        <f t="shared" si="2"/>
        <v>201</v>
      </c>
      <c r="I16" s="113" t="str">
        <f t="shared" si="4"/>
        <v xml:space="preserve">  Resolução   TSE Nº 23.116/2009, Portaria Conjunta Nº 1 de 18 de fevereiro de 2016 (CNJ) e   Instrução Normativa nº 6 de 2007.</v>
      </c>
      <c r="J16" s="114" t="s">
        <v>65</v>
      </c>
      <c r="K16" s="100"/>
    </row>
    <row r="17" spans="1:11" ht="60" customHeight="1">
      <c r="A17" s="109" t="s">
        <v>38</v>
      </c>
      <c r="B17" s="110">
        <f t="shared" si="3"/>
        <v>201</v>
      </c>
      <c r="C17" s="115">
        <v>0</v>
      </c>
      <c r="D17" s="116">
        <v>0</v>
      </c>
      <c r="E17" s="103">
        <f t="shared" si="0"/>
        <v>201</v>
      </c>
      <c r="F17" s="105">
        <v>0</v>
      </c>
      <c r="G17" s="106">
        <f t="shared" si="1"/>
        <v>201</v>
      </c>
      <c r="H17" s="107">
        <f t="shared" si="2"/>
        <v>201</v>
      </c>
      <c r="I17" s="117" t="str">
        <f t="shared" si="4"/>
        <v xml:space="preserve">  Resolução   TSE Nº 23.116/2009, Portaria Conjunta Nº 1 de 18 de fevereiro de 2016 (CNJ) e   Instrução Normativa nº 6 de 2007.</v>
      </c>
      <c r="J17" s="118" t="s">
        <v>66</v>
      </c>
      <c r="K17" s="100"/>
    </row>
    <row r="18" spans="1:11" ht="60" customHeight="1">
      <c r="A18" s="109" t="s">
        <v>40</v>
      </c>
      <c r="B18" s="110">
        <f t="shared" si="3"/>
        <v>201</v>
      </c>
      <c r="C18" s="119">
        <v>0</v>
      </c>
      <c r="D18" s="120">
        <v>0</v>
      </c>
      <c r="E18" s="103">
        <f t="shared" si="0"/>
        <v>201</v>
      </c>
      <c r="F18" s="105">
        <v>0</v>
      </c>
      <c r="G18" s="106">
        <f t="shared" si="1"/>
        <v>201</v>
      </c>
      <c r="H18" s="107">
        <f t="shared" si="2"/>
        <v>201</v>
      </c>
      <c r="I18" s="121" t="str">
        <f t="shared" si="4"/>
        <v xml:space="preserve">  Resolução   TSE Nº 23.116/2009, Portaria Conjunta Nº 1 de 18 de fevereiro de 2016 (CNJ) e   Instrução Normativa nº 6 de 2007.</v>
      </c>
      <c r="J18" s="122"/>
      <c r="K18" s="100"/>
    </row>
    <row r="19" spans="1:11" ht="60" customHeight="1">
      <c r="A19" s="109" t="s">
        <v>41</v>
      </c>
      <c r="B19" s="110">
        <f t="shared" si="3"/>
        <v>201</v>
      </c>
      <c r="C19" s="123">
        <v>0</v>
      </c>
      <c r="D19" s="124">
        <v>0</v>
      </c>
      <c r="E19" s="103">
        <f t="shared" si="0"/>
        <v>201</v>
      </c>
      <c r="F19" s="105">
        <v>0</v>
      </c>
      <c r="G19" s="106">
        <f t="shared" si="1"/>
        <v>201</v>
      </c>
      <c r="H19" s="107">
        <f t="shared" si="2"/>
        <v>201</v>
      </c>
      <c r="I19" s="125" t="str">
        <f t="shared" si="4"/>
        <v xml:space="preserve">  Resolução   TSE Nº 23.116/2009, Portaria Conjunta Nº 1 de 18 de fevereiro de 2016 (CNJ) e   Instrução Normativa nº 6 de 2007.</v>
      </c>
      <c r="J19" s="126"/>
      <c r="K19" s="100"/>
    </row>
    <row r="20" spans="1:11" ht="60" customHeight="1">
      <c r="A20" s="109" t="s">
        <v>42</v>
      </c>
      <c r="B20" s="110">
        <f t="shared" si="3"/>
        <v>201</v>
      </c>
      <c r="C20" s="127">
        <v>0</v>
      </c>
      <c r="D20" s="128">
        <v>0</v>
      </c>
      <c r="E20" s="103">
        <f t="shared" si="0"/>
        <v>201</v>
      </c>
      <c r="F20" s="105">
        <v>0</v>
      </c>
      <c r="G20" s="106">
        <f t="shared" si="1"/>
        <v>201</v>
      </c>
      <c r="H20" s="107">
        <f t="shared" si="2"/>
        <v>201</v>
      </c>
      <c r="I20" s="129" t="str">
        <f t="shared" si="4"/>
        <v xml:space="preserve">  Resolução   TSE Nº 23.116/2009, Portaria Conjunta Nº 1 de 18 de fevereiro de 2016 (CNJ) e   Instrução Normativa nº 6 de 2007.</v>
      </c>
      <c r="J20" s="130"/>
      <c r="K20" s="100"/>
    </row>
    <row r="21" spans="1:11" ht="19.5" customHeight="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95"/>
    </row>
  </sheetData>
  <mergeCells count="8">
    <mergeCell ref="A1:J1"/>
    <mergeCell ref="A2:J2"/>
    <mergeCell ref="A6:A8"/>
    <mergeCell ref="B6:I6"/>
    <mergeCell ref="J6:J8"/>
    <mergeCell ref="B7:E7"/>
    <mergeCell ref="F7:H7"/>
    <mergeCell ref="I7:I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view="pageBreakPreview" zoomScale="60" zoomScaleNormal="100" workbookViewId="0"/>
  </sheetViews>
  <sheetFormatPr defaultRowHeight="15"/>
  <cols>
    <col min="1" max="1" width="2.5703125" customWidth="1"/>
    <col min="2" max="2" width="35.7109375" customWidth="1"/>
    <col min="3" max="3" width="25.7109375" customWidth="1"/>
    <col min="4" max="10" width="20.7109375" customWidth="1"/>
  </cols>
  <sheetData>
    <row r="1" spans="1:10" ht="30" customHeight="1">
      <c r="A1" s="132"/>
      <c r="B1" s="132" t="s">
        <v>67</v>
      </c>
      <c r="C1" s="132"/>
      <c r="D1" s="132"/>
      <c r="E1" s="132"/>
      <c r="F1" s="132"/>
      <c r="G1" s="132"/>
      <c r="H1" s="132"/>
      <c r="I1" s="132"/>
      <c r="J1" s="132"/>
    </row>
    <row r="2" spans="1:10" ht="30" customHeight="1">
      <c r="A2" s="132"/>
      <c r="B2" s="132" t="s">
        <v>68</v>
      </c>
      <c r="C2" s="133" t="s">
        <v>69</v>
      </c>
      <c r="D2" s="132"/>
      <c r="E2" s="132"/>
      <c r="F2" s="132"/>
      <c r="G2" s="132"/>
      <c r="H2" s="132"/>
      <c r="I2" s="132"/>
      <c r="J2" s="132"/>
    </row>
    <row r="3" spans="1:10" ht="30" customHeight="1">
      <c r="A3" s="132"/>
      <c r="B3" s="132" t="s">
        <v>5</v>
      </c>
      <c r="C3" s="134" t="s">
        <v>7</v>
      </c>
      <c r="D3" s="132"/>
      <c r="E3" s="132"/>
      <c r="F3" s="132"/>
      <c r="G3" s="132"/>
      <c r="H3" s="132"/>
      <c r="I3" s="132"/>
      <c r="J3" s="132"/>
    </row>
    <row r="4" spans="1:10" ht="30" customHeight="1">
      <c r="A4" s="132"/>
      <c r="B4" s="132" t="s">
        <v>70</v>
      </c>
      <c r="C4" s="135" t="s">
        <v>3</v>
      </c>
      <c r="D4" s="136" t="s">
        <v>4</v>
      </c>
      <c r="E4" s="132"/>
      <c r="F4" s="132"/>
      <c r="G4" s="132"/>
      <c r="H4" s="132"/>
      <c r="I4" s="132"/>
      <c r="J4" s="132"/>
    </row>
    <row r="5" spans="1:10" ht="39.75" customHeight="1">
      <c r="A5" s="137"/>
      <c r="B5" s="225" t="s">
        <v>71</v>
      </c>
      <c r="C5" s="225"/>
      <c r="D5" s="225"/>
      <c r="E5" s="225"/>
      <c r="F5" s="225"/>
      <c r="G5" s="225"/>
      <c r="H5" s="225"/>
      <c r="I5" s="225"/>
      <c r="J5" s="225"/>
    </row>
    <row r="6" spans="1:10" ht="19.5" customHeight="1">
      <c r="A6" s="138"/>
      <c r="B6" s="139"/>
      <c r="C6" s="139"/>
      <c r="D6" s="139"/>
      <c r="E6" s="139"/>
      <c r="F6" s="139"/>
      <c r="G6" s="139"/>
      <c r="H6" s="139"/>
      <c r="I6" s="139"/>
      <c r="J6" s="139"/>
    </row>
    <row r="7" spans="1:10" ht="39.75" customHeight="1">
      <c r="A7" s="138"/>
      <c r="B7" s="140" t="s">
        <v>72</v>
      </c>
      <c r="C7" s="138"/>
      <c r="D7" s="138"/>
      <c r="E7" s="138"/>
      <c r="F7" s="138"/>
      <c r="G7" s="138"/>
      <c r="H7" s="138"/>
      <c r="I7" s="138"/>
      <c r="J7" s="138"/>
    </row>
    <row r="8" spans="1:10" ht="39.75" customHeight="1">
      <c r="A8" s="141"/>
      <c r="B8" s="223" t="s">
        <v>73</v>
      </c>
      <c r="C8" s="216"/>
      <c r="D8" s="216" t="s">
        <v>74</v>
      </c>
      <c r="E8" s="216"/>
      <c r="F8" s="216"/>
      <c r="G8" s="216"/>
      <c r="H8" s="216"/>
      <c r="I8" s="216"/>
      <c r="J8" s="217"/>
    </row>
    <row r="9" spans="1:10" ht="30" customHeight="1">
      <c r="A9" s="141"/>
      <c r="B9" s="223" t="s">
        <v>75</v>
      </c>
      <c r="C9" s="216" t="s">
        <v>76</v>
      </c>
      <c r="D9" s="216" t="s">
        <v>77</v>
      </c>
      <c r="E9" s="216" t="s">
        <v>78</v>
      </c>
      <c r="F9" s="216" t="s">
        <v>79</v>
      </c>
      <c r="G9" s="216" t="s">
        <v>80</v>
      </c>
      <c r="H9" s="216" t="s">
        <v>81</v>
      </c>
      <c r="I9" s="216"/>
      <c r="J9" s="217"/>
    </row>
    <row r="10" spans="1:10" ht="30" customHeight="1">
      <c r="A10" s="141"/>
      <c r="B10" s="223"/>
      <c r="C10" s="216"/>
      <c r="D10" s="216"/>
      <c r="E10" s="216"/>
      <c r="F10" s="216"/>
      <c r="G10" s="216"/>
      <c r="H10" s="142" t="s">
        <v>18</v>
      </c>
      <c r="I10" s="142" t="s">
        <v>19</v>
      </c>
      <c r="J10" s="143" t="s">
        <v>20</v>
      </c>
    </row>
    <row r="11" spans="1:10" ht="30" customHeight="1">
      <c r="A11" s="141"/>
      <c r="B11" s="144" t="s">
        <v>6</v>
      </c>
      <c r="C11" s="144" t="s">
        <v>7</v>
      </c>
      <c r="D11" s="145">
        <f>IF(C4="JANEIRO",BEN_AA!$H$9,IF(C4="FEVEREIRO",BEN_AA!$H$10,IF(C4="MARÇO",BEN_AA!$H$11,IF(C4="ABRIL",BEN_AA!$H$12,IF(C4="MAIO",BEN_AA!$H$13,IF(C4="JUNHO",BEN_AA!$H$14,IF(C4="JULHO",BEN_AA!$H$15,IF(C4="AGOSTO",BEN_AA!$H$16,IF(C4="SETEMBRO",BEN_AA!$H$17,IF(C4="OUTUBRO",BEN_AA!$H$18,IF(C4="NOVEMBRO",BEN_AA!$H$19,IF(C4="DEZEMBRO",BEN_AA!$H$20,0))))))))))))</f>
        <v>891</v>
      </c>
      <c r="E11" s="146">
        <f>IF(C4="JANEIRO",BEN_APE!$H$9,IF(C4="FEVEREIRO",BEN_APE!$H$10,IF(C4="MARÇO",BEN_APE!$H$11,IF(C4="ABRIL",BEN_APE!$H$12,IF(C4="MAIO",BEN_APE!$H$13,IF(C4="JUNHO",BEN_APE!$H$14,IF(C4="JULHO",BEN_APE!$H$15,IF(C4="AGOSTO",BEN_APE!$H$16,IF(C4="SETEMBRO",BEN_APE!$H$17,IF(C4="OUTUBRO",BEN_APE!$H$18,IF(C4="NOVEMBRO",BEN_APE!$H$19,IF(C4="DEZEMBRO",BEN_APE!$H$20,0))))))))))))</f>
        <v>201</v>
      </c>
      <c r="F11" s="147">
        <f>IF(C4="JANEIRO",BEN_AT!$H$9,IF(C4="FEVEREIRO",BEN_AT!$H$10,IF(C4="MARÇO",BEN_AT!$H$11,IF(C4="ABRIL",BEN_AT!$H$12,IF(C4="MAIO",BEN_AT!$H$13,IF(C4="JUNHO",BEN_AT!$H$14,IF(C4="JULHO",BEN_AT!$H$15,IF(C4="AGOSTO",BEN_AT!$H$16,IF(C4="SETEMBRO",BEN_AT!$H$17,IF(C4="OUTUBRO",BEN_AT!$H$18,IF(C4="NOVEMBRO",BEN_AT!$H$19,IF(C4="DEZEMBRO",BEN_AT!$H$20,0))))))))))))</f>
        <v>3</v>
      </c>
      <c r="G11" s="148">
        <v>0</v>
      </c>
      <c r="H11" s="149">
        <f>IF(C4="JANEIRO",BEN_AMO!$F$9,IF(C4="FEVEREIRO",BEN_AMO!$F$10,IF(C4="MARÇO",BEN_AMO!$F$11,IF(C4="ABRIL",BEN_AMO!$F$12,IF(C4="MAIO",BEN_AMO!$F$13,IF(C4="JUNHO",BEN_AMO!$F$14,IF(C4="JULHO",BEN_AMO!$F$15,IF(C4="AGOSTO",BEN_AMO!$F$16,IF(C4="SETEMBRO",BEN_AMO!$F$17,IF(C4="OUTUBRO",BEN_AMO!$F$18,IF(C4="NOVEMBRO",BEN_AMO!$F$19,IF(C4="DEZEMBRO",BEN_AMO!$F$20,0))))))))))))</f>
        <v>1190</v>
      </c>
      <c r="I11" s="150">
        <f>IF(C4="JANEIRO",BEN_AMO!$G$9,IF(C4="FEVEREIRO",BEN_AMO!$G$10,IF(C4="MARÇO",BEN_AMO!$G$11,IF(C4="ABRIL",BEN_AMO!$G$12,IF(C4="MAIO",BEN_AMO!$G$13,IF(C4="JUNHO",BEN_AMO!$G$14,IF(C4="JULHO",BEN_AMO!$G$15,IF(C4="AGOSTO",BEN_AMO!$G$16,IF(C4="SETEMBRO",BEN_AMO!$G$17,IF(C4="OUTUBRO",BEN_AMO!$G$18,IF(C4="NOVEMBRO",BEN_AMO!$G$19,IF(C4="DEZEMBRO",BEN_AMO!$G$20, ))))))))))))</f>
        <v>1957</v>
      </c>
      <c r="J11" s="151">
        <f>H11+I11</f>
        <v>3147</v>
      </c>
    </row>
    <row r="12" spans="1:10" ht="30" customHeight="1">
      <c r="A12" s="141"/>
      <c r="B12" s="218" t="s">
        <v>20</v>
      </c>
      <c r="C12" s="223"/>
      <c r="D12" s="152">
        <f t="shared" ref="D12:J12" si="0">SUM(D11:D11)</f>
        <v>891</v>
      </c>
      <c r="E12" s="152">
        <f t="shared" si="0"/>
        <v>201</v>
      </c>
      <c r="F12" s="152">
        <f t="shared" si="0"/>
        <v>3</v>
      </c>
      <c r="G12" s="152">
        <f t="shared" si="0"/>
        <v>0</v>
      </c>
      <c r="H12" s="152">
        <f t="shared" si="0"/>
        <v>1190</v>
      </c>
      <c r="I12" s="152">
        <f t="shared" si="0"/>
        <v>1957</v>
      </c>
      <c r="J12" s="153">
        <f t="shared" si="0"/>
        <v>3147</v>
      </c>
    </row>
    <row r="13" spans="1:10" ht="30" customHeight="1">
      <c r="A13" s="141"/>
      <c r="B13" s="226"/>
      <c r="C13" s="226"/>
      <c r="D13" s="226"/>
      <c r="E13" s="226"/>
      <c r="F13" s="226"/>
      <c r="G13" s="226"/>
      <c r="H13" s="226"/>
      <c r="I13" s="226"/>
      <c r="J13" s="226"/>
    </row>
    <row r="14" spans="1:10" ht="30" customHeight="1">
      <c r="A14" s="141"/>
      <c r="B14" s="227" t="s">
        <v>82</v>
      </c>
      <c r="C14" s="227"/>
      <c r="D14" s="227"/>
      <c r="E14" s="227"/>
      <c r="F14" s="227"/>
      <c r="G14" s="227"/>
      <c r="H14" s="227"/>
      <c r="I14" s="227"/>
      <c r="J14" s="227"/>
    </row>
    <row r="15" spans="1:10" ht="39.75" customHeight="1">
      <c r="A15" s="141"/>
      <c r="B15" s="218" t="s">
        <v>83</v>
      </c>
      <c r="C15" s="223"/>
      <c r="D15" s="142" t="s">
        <v>84</v>
      </c>
      <c r="E15" s="217" t="s">
        <v>85</v>
      </c>
      <c r="F15" s="218"/>
      <c r="G15" s="218"/>
      <c r="H15" s="218"/>
      <c r="I15" s="218"/>
      <c r="J15" s="218"/>
    </row>
    <row r="16" spans="1:10" ht="30" customHeight="1">
      <c r="A16" s="141"/>
      <c r="B16" s="219" t="s">
        <v>86</v>
      </c>
      <c r="C16" s="220"/>
      <c r="D16" s="154">
        <v>910.08</v>
      </c>
      <c r="E16" s="221" t="s">
        <v>87</v>
      </c>
      <c r="F16" s="222"/>
      <c r="G16" s="222"/>
      <c r="H16" s="222"/>
      <c r="I16" s="222"/>
      <c r="J16" s="222"/>
    </row>
    <row r="17" spans="1:10" ht="30" customHeight="1">
      <c r="A17" s="141"/>
      <c r="B17" s="219" t="s">
        <v>88</v>
      </c>
      <c r="C17" s="220"/>
      <c r="D17" s="154">
        <v>719.62</v>
      </c>
      <c r="E17" s="221" t="s">
        <v>89</v>
      </c>
      <c r="F17" s="222"/>
      <c r="G17" s="222"/>
      <c r="H17" s="222"/>
      <c r="I17" s="222"/>
      <c r="J17" s="222"/>
    </row>
    <row r="18" spans="1:10" ht="30" customHeight="1">
      <c r="A18" s="141"/>
      <c r="B18" s="219" t="s">
        <v>90</v>
      </c>
      <c r="C18" s="220"/>
      <c r="D18" s="154"/>
      <c r="E18" s="221"/>
      <c r="F18" s="222"/>
      <c r="G18" s="222"/>
      <c r="H18" s="222"/>
      <c r="I18" s="222"/>
      <c r="J18" s="222"/>
    </row>
    <row r="19" spans="1:10" ht="30" customHeight="1">
      <c r="A19" s="141"/>
      <c r="B19" s="219" t="s">
        <v>91</v>
      </c>
      <c r="C19" s="220"/>
      <c r="D19" s="155" t="s">
        <v>92</v>
      </c>
      <c r="E19" s="221" t="s">
        <v>93</v>
      </c>
      <c r="F19" s="222"/>
      <c r="G19" s="222"/>
      <c r="H19" s="222"/>
      <c r="I19" s="222"/>
      <c r="J19" s="222"/>
    </row>
    <row r="20" spans="1:10" ht="30" customHeight="1">
      <c r="A20" s="141"/>
      <c r="B20" s="219" t="s">
        <v>94</v>
      </c>
      <c r="C20" s="220"/>
      <c r="D20" s="154">
        <f>IF(C11="TSE",441.88,249.4)</f>
        <v>441.88</v>
      </c>
      <c r="E20" s="224" t="s">
        <v>95</v>
      </c>
      <c r="F20" s="219"/>
      <c r="G20" s="219"/>
      <c r="H20" s="219"/>
      <c r="I20" s="219"/>
      <c r="J20" s="219"/>
    </row>
    <row r="21" spans="1:10" ht="15" customHeight="1">
      <c r="A21" s="156"/>
      <c r="B21" s="157"/>
      <c r="C21" s="157"/>
      <c r="D21" s="157"/>
      <c r="E21" s="158"/>
      <c r="F21" s="158"/>
      <c r="G21" s="158"/>
      <c r="H21" s="158"/>
      <c r="I21" s="158"/>
      <c r="J21" s="158"/>
    </row>
    <row r="22" spans="1:10" ht="15" customHeight="1">
      <c r="A22" s="156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0" ht="15" customHeight="1">
      <c r="A23" s="156"/>
      <c r="B23" s="156"/>
      <c r="C23" s="156"/>
      <c r="D23" s="156"/>
      <c r="E23" s="156"/>
      <c r="F23" s="156"/>
      <c r="G23" s="156"/>
      <c r="H23" s="156"/>
      <c r="I23" s="156"/>
      <c r="J23" s="156"/>
    </row>
    <row r="24" spans="1:10" ht="15" customHeight="1">
      <c r="A24" s="156"/>
      <c r="B24" s="156"/>
      <c r="C24" s="156"/>
      <c r="D24" s="156"/>
      <c r="E24" s="156"/>
      <c r="F24" s="156"/>
      <c r="G24" s="156"/>
      <c r="H24" s="159"/>
      <c r="I24" s="156"/>
      <c r="J24" s="156"/>
    </row>
  </sheetData>
  <mergeCells count="26"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</mergeCells>
  <printOptions horizontalCentered="1" verticalCentered="1"/>
  <pageMargins left="0" right="0" top="0" bottom="0" header="0" footer="0"/>
  <pageSetup paperSize="9" scale="69" firstPageNumber="0" fitToWidth="0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showGridLines="0" workbookViewId="0"/>
  </sheetViews>
  <sheetFormatPr defaultRowHeight="15"/>
  <cols>
    <col min="1" max="8" width="15.7109375" customWidth="1"/>
    <col min="9" max="10" width="60.7109375" customWidth="1"/>
    <col min="11" max="11" width="9.140625" customWidth="1"/>
  </cols>
  <sheetData>
    <row r="1" spans="1:11" ht="39.75" customHeight="1">
      <c r="A1" s="202" t="s">
        <v>96</v>
      </c>
      <c r="B1" s="202"/>
      <c r="C1" s="202"/>
      <c r="D1" s="202"/>
      <c r="E1" s="202"/>
      <c r="F1" s="202"/>
      <c r="G1" s="202"/>
      <c r="H1" s="202"/>
      <c r="I1" s="202"/>
      <c r="J1" s="202"/>
      <c r="K1" s="160"/>
    </row>
    <row r="2" spans="1:11" ht="39.75" customHeight="1">
      <c r="A2" s="203" t="s">
        <v>97</v>
      </c>
      <c r="B2" s="203"/>
      <c r="C2" s="203"/>
      <c r="D2" s="203"/>
      <c r="E2" s="203"/>
      <c r="F2" s="203"/>
      <c r="G2" s="203"/>
      <c r="H2" s="203"/>
      <c r="I2" s="203"/>
      <c r="J2" s="203"/>
      <c r="K2" s="161"/>
    </row>
    <row r="3" spans="1:11" ht="19.5" customHeight="1">
      <c r="A3" s="162" t="s">
        <v>2</v>
      </c>
      <c r="B3" s="163" t="s">
        <v>3</v>
      </c>
      <c r="C3" s="164" t="s">
        <v>4</v>
      </c>
      <c r="D3" s="162"/>
      <c r="E3" s="162"/>
      <c r="F3" s="162"/>
      <c r="G3" s="162"/>
      <c r="H3" s="162"/>
      <c r="I3" s="162"/>
      <c r="J3" s="162"/>
      <c r="K3" s="165"/>
    </row>
    <row r="4" spans="1:11" ht="19.5" customHeight="1">
      <c r="A4" s="162" t="s">
        <v>5</v>
      </c>
      <c r="B4" s="166" t="s">
        <v>6</v>
      </c>
      <c r="C4" s="167" t="s">
        <v>7</v>
      </c>
      <c r="D4" s="162"/>
      <c r="E4" s="162"/>
      <c r="F4" s="162"/>
      <c r="G4" s="162"/>
      <c r="H4" s="162"/>
      <c r="I4" s="162"/>
      <c r="J4" s="162"/>
      <c r="K4" s="165"/>
    </row>
    <row r="5" spans="1:11" ht="9.75" customHeight="1">
      <c r="A5" s="168"/>
      <c r="B5" s="169"/>
      <c r="C5" s="168"/>
      <c r="D5" s="168"/>
      <c r="E5" s="168"/>
      <c r="F5" s="168"/>
      <c r="G5" s="168"/>
      <c r="H5" s="168"/>
      <c r="I5" s="168"/>
      <c r="J5" s="168"/>
      <c r="K5" s="165"/>
    </row>
    <row r="6" spans="1:11" ht="30" customHeight="1">
      <c r="A6" s="204" t="s">
        <v>8</v>
      </c>
      <c r="B6" s="207" t="s">
        <v>9</v>
      </c>
      <c r="C6" s="207"/>
      <c r="D6" s="207"/>
      <c r="E6" s="207"/>
      <c r="F6" s="207"/>
      <c r="G6" s="207"/>
      <c r="H6" s="207"/>
      <c r="I6" s="207"/>
      <c r="J6" s="208" t="s">
        <v>10</v>
      </c>
      <c r="K6" s="170"/>
    </row>
    <row r="7" spans="1:11" ht="30" customHeight="1">
      <c r="A7" s="205"/>
      <c r="B7" s="211" t="s">
        <v>11</v>
      </c>
      <c r="C7" s="211"/>
      <c r="D7" s="211"/>
      <c r="E7" s="211"/>
      <c r="F7" s="211" t="s">
        <v>12</v>
      </c>
      <c r="G7" s="211"/>
      <c r="H7" s="211"/>
      <c r="I7" s="211" t="s">
        <v>13</v>
      </c>
      <c r="J7" s="209"/>
      <c r="K7" s="170"/>
    </row>
    <row r="8" spans="1:11" ht="30" customHeight="1">
      <c r="A8" s="214"/>
      <c r="B8" s="171" t="s">
        <v>14</v>
      </c>
      <c r="C8" s="171" t="s">
        <v>15</v>
      </c>
      <c r="D8" s="171" t="s">
        <v>16</v>
      </c>
      <c r="E8" s="171" t="s">
        <v>17</v>
      </c>
      <c r="F8" s="171" t="s">
        <v>18</v>
      </c>
      <c r="G8" s="171" t="s">
        <v>19</v>
      </c>
      <c r="H8" s="171" t="s">
        <v>20</v>
      </c>
      <c r="I8" s="213"/>
      <c r="J8" s="210"/>
      <c r="K8" s="170"/>
    </row>
    <row r="9" spans="1:11" ht="60" customHeight="1">
      <c r="A9" s="172" t="s">
        <v>21</v>
      </c>
      <c r="B9" s="173">
        <v>3</v>
      </c>
      <c r="C9" s="174">
        <v>0</v>
      </c>
      <c r="D9" s="174">
        <v>0</v>
      </c>
      <c r="E9" s="173">
        <f t="shared" ref="E9:E20" si="0">B9+C9-D9</f>
        <v>3</v>
      </c>
      <c r="F9" s="175">
        <f t="shared" ref="F9:F20" si="1">E9</f>
        <v>3</v>
      </c>
      <c r="G9" s="176">
        <v>0</v>
      </c>
      <c r="H9" s="177">
        <f t="shared" ref="H9:H20" si="2">F9</f>
        <v>3</v>
      </c>
      <c r="I9" s="178" t="s">
        <v>98</v>
      </c>
      <c r="J9" s="178"/>
      <c r="K9" s="170"/>
    </row>
    <row r="10" spans="1:11" ht="60" customHeight="1">
      <c r="A10" s="179" t="s">
        <v>24</v>
      </c>
      <c r="B10" s="180">
        <f t="shared" ref="B10:B20" si="3">H9</f>
        <v>3</v>
      </c>
      <c r="C10" s="174">
        <v>0</v>
      </c>
      <c r="D10" s="174">
        <v>0</v>
      </c>
      <c r="E10" s="173">
        <f t="shared" si="0"/>
        <v>3</v>
      </c>
      <c r="F10" s="175">
        <f t="shared" si="1"/>
        <v>3</v>
      </c>
      <c r="G10" s="176">
        <v>0</v>
      </c>
      <c r="H10" s="177">
        <f t="shared" si="2"/>
        <v>3</v>
      </c>
      <c r="I10" s="178" t="str">
        <f t="shared" ref="I10:I20" si="4">I9</f>
        <v xml:space="preserve">  Resolução TSE nº 22.697/2008 alterada pela Resolução TSE n° 23.055/2009</v>
      </c>
      <c r="J10" s="178"/>
      <c r="K10" s="170"/>
    </row>
    <row r="11" spans="1:11" ht="60" customHeight="1">
      <c r="A11" s="179" t="s">
        <v>26</v>
      </c>
      <c r="B11" s="180">
        <f t="shared" si="3"/>
        <v>3</v>
      </c>
      <c r="C11" s="174">
        <v>0</v>
      </c>
      <c r="D11" s="174">
        <v>0</v>
      </c>
      <c r="E11" s="173">
        <f t="shared" si="0"/>
        <v>3</v>
      </c>
      <c r="F11" s="175">
        <f t="shared" si="1"/>
        <v>3</v>
      </c>
      <c r="G11" s="176">
        <v>0</v>
      </c>
      <c r="H11" s="177">
        <f t="shared" si="2"/>
        <v>3</v>
      </c>
      <c r="I11" s="178" t="str">
        <f t="shared" si="4"/>
        <v xml:space="preserve">  Resolução TSE nº 22.697/2008 alterada pela Resolução TSE n° 23.055/2009</v>
      </c>
      <c r="J11" s="178"/>
      <c r="K11" s="170"/>
    </row>
    <row r="12" spans="1:11" ht="60" customHeight="1">
      <c r="A12" s="179" t="s">
        <v>28</v>
      </c>
      <c r="B12" s="180">
        <f t="shared" si="3"/>
        <v>3</v>
      </c>
      <c r="C12" s="174">
        <v>0</v>
      </c>
      <c r="D12" s="174">
        <v>0</v>
      </c>
      <c r="E12" s="173">
        <f t="shared" si="0"/>
        <v>3</v>
      </c>
      <c r="F12" s="175">
        <f t="shared" si="1"/>
        <v>3</v>
      </c>
      <c r="G12" s="176">
        <v>0</v>
      </c>
      <c r="H12" s="177">
        <f t="shared" si="2"/>
        <v>3</v>
      </c>
      <c r="I12" s="178" t="str">
        <f t="shared" si="4"/>
        <v xml:space="preserve">  Resolução TSE nº 22.697/2008 alterada pela Resolução TSE n° 23.055/2009</v>
      </c>
      <c r="J12" s="178" t="s">
        <v>99</v>
      </c>
      <c r="K12" s="170"/>
    </row>
    <row r="13" spans="1:11" ht="60" customHeight="1">
      <c r="A13" s="179" t="s">
        <v>30</v>
      </c>
      <c r="B13" s="180">
        <f t="shared" si="3"/>
        <v>3</v>
      </c>
      <c r="C13" s="174">
        <v>0</v>
      </c>
      <c r="D13" s="174">
        <v>0</v>
      </c>
      <c r="E13" s="173">
        <f t="shared" si="0"/>
        <v>3</v>
      </c>
      <c r="F13" s="175">
        <f t="shared" si="1"/>
        <v>3</v>
      </c>
      <c r="G13" s="176">
        <v>0</v>
      </c>
      <c r="H13" s="177">
        <f t="shared" si="2"/>
        <v>3</v>
      </c>
      <c r="I13" s="178" t="str">
        <f t="shared" si="4"/>
        <v xml:space="preserve">  Resolução TSE nº 22.697/2008 alterada pela Resolução TSE n° 23.055/2009</v>
      </c>
      <c r="J13" s="178"/>
      <c r="K13" s="170"/>
    </row>
    <row r="14" spans="1:11" ht="60" customHeight="1">
      <c r="A14" s="179" t="s">
        <v>32</v>
      </c>
      <c r="B14" s="180">
        <f t="shared" si="3"/>
        <v>3</v>
      </c>
      <c r="C14" s="174">
        <v>0</v>
      </c>
      <c r="D14" s="174">
        <v>0</v>
      </c>
      <c r="E14" s="173">
        <f t="shared" si="0"/>
        <v>3</v>
      </c>
      <c r="F14" s="175">
        <f t="shared" si="1"/>
        <v>3</v>
      </c>
      <c r="G14" s="176">
        <v>0</v>
      </c>
      <c r="H14" s="177">
        <f t="shared" si="2"/>
        <v>3</v>
      </c>
      <c r="I14" s="178" t="str">
        <f t="shared" si="4"/>
        <v xml:space="preserve">  Resolução TSE nº 22.697/2008 alterada pela Resolução TSE n° 23.055/2009</v>
      </c>
      <c r="J14" s="178"/>
      <c r="K14" s="170"/>
    </row>
    <row r="15" spans="1:11" ht="60" customHeight="1">
      <c r="A15" s="179" t="s">
        <v>34</v>
      </c>
      <c r="B15" s="180">
        <f t="shared" si="3"/>
        <v>3</v>
      </c>
      <c r="C15" s="174">
        <v>0</v>
      </c>
      <c r="D15" s="174">
        <v>0</v>
      </c>
      <c r="E15" s="173">
        <f t="shared" si="0"/>
        <v>3</v>
      </c>
      <c r="F15" s="175">
        <f t="shared" si="1"/>
        <v>3</v>
      </c>
      <c r="G15" s="176">
        <v>0</v>
      </c>
      <c r="H15" s="177">
        <f t="shared" si="2"/>
        <v>3</v>
      </c>
      <c r="I15" s="178" t="str">
        <f t="shared" si="4"/>
        <v xml:space="preserve">  Resolução TSE nº 22.697/2008 alterada pela Resolução TSE n° 23.055/2009</v>
      </c>
      <c r="J15" s="178"/>
      <c r="K15" s="170"/>
    </row>
    <row r="16" spans="1:11" ht="60" customHeight="1">
      <c r="A16" s="179" t="s">
        <v>36</v>
      </c>
      <c r="B16" s="180">
        <f t="shared" si="3"/>
        <v>3</v>
      </c>
      <c r="C16" s="181">
        <v>0</v>
      </c>
      <c r="D16" s="182">
        <v>0</v>
      </c>
      <c r="E16" s="173">
        <f t="shared" si="0"/>
        <v>3</v>
      </c>
      <c r="F16" s="175">
        <f t="shared" si="1"/>
        <v>3</v>
      </c>
      <c r="G16" s="176">
        <v>0</v>
      </c>
      <c r="H16" s="177">
        <f t="shared" si="2"/>
        <v>3</v>
      </c>
      <c r="I16" s="183" t="str">
        <f t="shared" si="4"/>
        <v xml:space="preserve">  Resolução TSE nº 22.697/2008 alterada pela Resolução TSE n° 23.055/2009</v>
      </c>
      <c r="J16" s="184"/>
      <c r="K16" s="170"/>
    </row>
    <row r="17" spans="1:11" ht="60" customHeight="1">
      <c r="A17" s="179" t="s">
        <v>38</v>
      </c>
      <c r="B17" s="180">
        <f t="shared" si="3"/>
        <v>3</v>
      </c>
      <c r="C17" s="185">
        <v>0</v>
      </c>
      <c r="D17" s="186">
        <v>0</v>
      </c>
      <c r="E17" s="173">
        <f t="shared" si="0"/>
        <v>3</v>
      </c>
      <c r="F17" s="175">
        <f t="shared" si="1"/>
        <v>3</v>
      </c>
      <c r="G17" s="176">
        <v>0</v>
      </c>
      <c r="H17" s="177">
        <f t="shared" si="2"/>
        <v>3</v>
      </c>
      <c r="I17" s="187" t="str">
        <f t="shared" si="4"/>
        <v xml:space="preserve">  Resolução TSE nº 22.697/2008 alterada pela Resolução TSE n° 23.055/2009</v>
      </c>
      <c r="J17" s="188" t="s">
        <v>100</v>
      </c>
      <c r="K17" s="170"/>
    </row>
    <row r="18" spans="1:11" ht="60" customHeight="1">
      <c r="A18" s="179" t="s">
        <v>40</v>
      </c>
      <c r="B18" s="180">
        <f t="shared" si="3"/>
        <v>3</v>
      </c>
      <c r="C18" s="189">
        <v>0</v>
      </c>
      <c r="D18" s="190">
        <v>0</v>
      </c>
      <c r="E18" s="173">
        <f t="shared" si="0"/>
        <v>3</v>
      </c>
      <c r="F18" s="175">
        <f t="shared" si="1"/>
        <v>3</v>
      </c>
      <c r="G18" s="176">
        <v>0</v>
      </c>
      <c r="H18" s="177">
        <f t="shared" si="2"/>
        <v>3</v>
      </c>
      <c r="I18" s="191" t="str">
        <f t="shared" si="4"/>
        <v xml:space="preserve">  Resolução TSE nº 22.697/2008 alterada pela Resolução TSE n° 23.055/2009</v>
      </c>
      <c r="J18" s="192"/>
      <c r="K18" s="170"/>
    </row>
    <row r="19" spans="1:11" ht="60" customHeight="1">
      <c r="A19" s="179" t="s">
        <v>41</v>
      </c>
      <c r="B19" s="180">
        <f t="shared" si="3"/>
        <v>3</v>
      </c>
      <c r="C19" s="193">
        <v>0</v>
      </c>
      <c r="D19" s="194">
        <v>0</v>
      </c>
      <c r="E19" s="173">
        <f t="shared" si="0"/>
        <v>3</v>
      </c>
      <c r="F19" s="175">
        <f t="shared" si="1"/>
        <v>3</v>
      </c>
      <c r="G19" s="176">
        <v>0</v>
      </c>
      <c r="H19" s="177">
        <f t="shared" si="2"/>
        <v>3</v>
      </c>
      <c r="I19" s="195" t="str">
        <f t="shared" si="4"/>
        <v xml:space="preserve">  Resolução TSE nº 22.697/2008 alterada pela Resolução TSE n° 23.055/2009</v>
      </c>
      <c r="J19" s="196"/>
      <c r="K19" s="170"/>
    </row>
    <row r="20" spans="1:11" ht="60" customHeight="1">
      <c r="A20" s="179" t="s">
        <v>42</v>
      </c>
      <c r="B20" s="180">
        <f t="shared" si="3"/>
        <v>3</v>
      </c>
      <c r="C20" s="197">
        <v>0</v>
      </c>
      <c r="D20" s="198">
        <v>0</v>
      </c>
      <c r="E20" s="173">
        <f t="shared" si="0"/>
        <v>3</v>
      </c>
      <c r="F20" s="175">
        <f t="shared" si="1"/>
        <v>3</v>
      </c>
      <c r="G20" s="176">
        <v>0</v>
      </c>
      <c r="H20" s="177">
        <f t="shared" si="2"/>
        <v>3</v>
      </c>
      <c r="I20" s="199" t="str">
        <f t="shared" si="4"/>
        <v xml:space="preserve">  Resolução TSE nº 22.697/2008 alterada pela Resolução TSE n° 23.055/2009</v>
      </c>
      <c r="J20" s="200"/>
      <c r="K20" s="170"/>
    </row>
    <row r="21" spans="1:11" ht="19.5" customHeight="1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165"/>
    </row>
  </sheetData>
  <mergeCells count="8">
    <mergeCell ref="A1:J1"/>
    <mergeCell ref="A2:J2"/>
    <mergeCell ref="A6:A8"/>
    <mergeCell ref="B6:I6"/>
    <mergeCell ref="J6:J8"/>
    <mergeCell ref="B7:E7"/>
    <mergeCell ref="F7:H7"/>
    <mergeCell ref="I7:I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cp:lastPrinted>2020-11-06T18:38:23Z</cp:lastPrinted>
  <dcterms:created xsi:type="dcterms:W3CDTF">2020-09-11T22:36:10Z</dcterms:created>
  <dcterms:modified xsi:type="dcterms:W3CDTF">2020-11-06T18:38:33Z</dcterms:modified>
</cp:coreProperties>
</file>