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1445" firstSheet="3" activeTab="3"/>
  </bookViews>
  <sheets>
    <sheet name="BEN_APE" sheetId="1" state="veryHidden" r:id="rId1"/>
    <sheet name="BEN_AA" sheetId="2" state="veryHidden" r:id="rId2"/>
    <sheet name="BEN_AT" sheetId="3" state="veryHidden" r:id="rId3"/>
    <sheet name="Anexo IV-H" sheetId="4" r:id="rId4"/>
    <sheet name="BEN_AMO" sheetId="5" state="veryHidden" r:id="rId5"/>
  </sheets>
  <calcPr calcId="125725"/>
</workbook>
</file>

<file path=xl/calcChain.xml><?xml version="1.0" encoding="utf-8"?>
<calcChain xmlns="http://schemas.openxmlformats.org/spreadsheetml/2006/main">
  <c r="F16" i="5"/>
  <c r="F17" s="1"/>
  <c r="F15"/>
  <c r="H15" s="1"/>
  <c r="I14"/>
  <c r="I15" s="1"/>
  <c r="I16" s="1"/>
  <c r="I17" s="1"/>
  <c r="I18" s="1"/>
  <c r="I19" s="1"/>
  <c r="I20" s="1"/>
  <c r="F14"/>
  <c r="H14" s="1"/>
  <c r="I13"/>
  <c r="H13"/>
  <c r="G13"/>
  <c r="G14" s="1"/>
  <c r="G15" s="1"/>
  <c r="G16" s="1"/>
  <c r="G17" s="1"/>
  <c r="G18" s="1"/>
  <c r="G19" s="1"/>
  <c r="G20" s="1"/>
  <c r="I12"/>
  <c r="H12"/>
  <c r="H11"/>
  <c r="H10"/>
  <c r="H9"/>
  <c r="E9"/>
  <c r="B10" s="1"/>
  <c r="E10" s="1"/>
  <c r="B11" s="1"/>
  <c r="E11" s="1"/>
  <c r="B12" s="1"/>
  <c r="E12" s="1"/>
  <c r="B13" s="1"/>
  <c r="E13" s="1"/>
  <c r="B14" s="1"/>
  <c r="E14" s="1"/>
  <c r="B15" s="1"/>
  <c r="E15" s="1"/>
  <c r="B16" s="1"/>
  <c r="E16" s="1"/>
  <c r="B17" s="1"/>
  <c r="E17" s="1"/>
  <c r="B18" s="1"/>
  <c r="E18" s="1"/>
  <c r="B19" s="1"/>
  <c r="E19" s="1"/>
  <c r="B20" s="1"/>
  <c r="E20" s="1"/>
  <c r="D20" i="4"/>
  <c r="G12"/>
  <c r="I11"/>
  <c r="I12" s="1"/>
  <c r="H11"/>
  <c r="H12" s="1"/>
  <c r="I13" i="3"/>
  <c r="I14" s="1"/>
  <c r="I15" s="1"/>
  <c r="I16" s="1"/>
  <c r="I17" s="1"/>
  <c r="I18" s="1"/>
  <c r="I19" s="1"/>
  <c r="I20" s="1"/>
  <c r="I12"/>
  <c r="F10"/>
  <c r="H10" s="1"/>
  <c r="B11" s="1"/>
  <c r="E11" s="1"/>
  <c r="F11" s="1"/>
  <c r="H11" s="1"/>
  <c r="B12" s="1"/>
  <c r="E12" s="1"/>
  <c r="F12" s="1"/>
  <c r="H12" s="1"/>
  <c r="E10"/>
  <c r="B10"/>
  <c r="H9"/>
  <c r="F9"/>
  <c r="E9"/>
  <c r="I13" i="2"/>
  <c r="I14" s="1"/>
  <c r="I15" s="1"/>
  <c r="I16" s="1"/>
  <c r="I17" s="1"/>
  <c r="I18" s="1"/>
  <c r="I19" s="1"/>
  <c r="I20" s="1"/>
  <c r="I12"/>
  <c r="F10"/>
  <c r="H10" s="1"/>
  <c r="E10"/>
  <c r="B11" s="1"/>
  <c r="E11" s="1"/>
  <c r="B10"/>
  <c r="H9"/>
  <c r="F9"/>
  <c r="E9"/>
  <c r="I13" i="1"/>
  <c r="I14" s="1"/>
  <c r="I15" s="1"/>
  <c r="I16" s="1"/>
  <c r="I17" s="1"/>
  <c r="I18" s="1"/>
  <c r="I19" s="1"/>
  <c r="I20" s="1"/>
  <c r="E10"/>
  <c r="G10" s="1"/>
  <c r="H10" s="1"/>
  <c r="B11" s="1"/>
  <c r="E11" s="1"/>
  <c r="G11" s="1"/>
  <c r="H11" s="1"/>
  <c r="B12" s="1"/>
  <c r="E12" s="1"/>
  <c r="G12" s="1"/>
  <c r="H12" s="1"/>
  <c r="B10"/>
  <c r="H9"/>
  <c r="G9"/>
  <c r="E9"/>
  <c r="F11" i="4" l="1"/>
  <c r="F12" s="1"/>
  <c r="B13" i="3"/>
  <c r="E13" s="1"/>
  <c r="F13" s="1"/>
  <c r="H13" s="1"/>
  <c r="B14" s="1"/>
  <c r="E14" s="1"/>
  <c r="F14" s="1"/>
  <c r="H14" s="1"/>
  <c r="B15" s="1"/>
  <c r="E15" s="1"/>
  <c r="F15" s="1"/>
  <c r="H15" s="1"/>
  <c r="B16" s="1"/>
  <c r="E16" s="1"/>
  <c r="F16" s="1"/>
  <c r="H16" s="1"/>
  <c r="B17" s="1"/>
  <c r="E17" s="1"/>
  <c r="F17" s="1"/>
  <c r="H17" s="1"/>
  <c r="B18" s="1"/>
  <c r="E18" s="1"/>
  <c r="F18" s="1"/>
  <c r="H18" s="1"/>
  <c r="B19" s="1"/>
  <c r="E19" s="1"/>
  <c r="F19" s="1"/>
  <c r="H19" s="1"/>
  <c r="B20" s="1"/>
  <c r="E20" s="1"/>
  <c r="F20" s="1"/>
  <c r="H20" s="1"/>
  <c r="F11" i="2"/>
  <c r="H11" s="1"/>
  <c r="B12"/>
  <c r="E12" s="1"/>
  <c r="F18" i="5"/>
  <c r="H17"/>
  <c r="E11" i="4"/>
  <c r="E12" s="1"/>
  <c r="B13" i="1"/>
  <c r="E13" s="1"/>
  <c r="G13" s="1"/>
  <c r="H13" s="1"/>
  <c r="B14" s="1"/>
  <c r="E14" s="1"/>
  <c r="G14" s="1"/>
  <c r="H14" s="1"/>
  <c r="B15" s="1"/>
  <c r="E15" s="1"/>
  <c r="G15" s="1"/>
  <c r="H15" s="1"/>
  <c r="B16" s="1"/>
  <c r="E16" s="1"/>
  <c r="G16" s="1"/>
  <c r="H16" s="1"/>
  <c r="B17" s="1"/>
  <c r="E17" s="1"/>
  <c r="G17" s="1"/>
  <c r="H17" s="1"/>
  <c r="B18" s="1"/>
  <c r="E18" s="1"/>
  <c r="G18" s="1"/>
  <c r="H18" s="1"/>
  <c r="B19" s="1"/>
  <c r="E19" s="1"/>
  <c r="G19" s="1"/>
  <c r="H19" s="1"/>
  <c r="B20" s="1"/>
  <c r="E20" s="1"/>
  <c r="G20" s="1"/>
  <c r="H20" s="1"/>
  <c r="J11" i="4"/>
  <c r="J12" s="1"/>
  <c r="H16" i="5"/>
  <c r="B13" i="2" l="1"/>
  <c r="E13" s="1"/>
  <c r="F12"/>
  <c r="H12" s="1"/>
  <c r="D11" i="4" s="1"/>
  <c r="D12" s="1"/>
  <c r="H18" i="5"/>
  <c r="F19"/>
  <c r="H19" l="1"/>
  <c r="F20"/>
  <c r="H20" s="1"/>
  <c r="F13" i="2"/>
  <c r="H13" s="1"/>
  <c r="B14"/>
  <c r="E14" s="1"/>
  <c r="F14" l="1"/>
  <c r="H14" s="1"/>
  <c r="B15"/>
  <c r="E15" s="1"/>
  <c r="F15" l="1"/>
  <c r="H15" s="1"/>
  <c r="B16"/>
  <c r="E16" s="1"/>
  <c r="F16" l="1"/>
  <c r="H16" s="1"/>
  <c r="B17"/>
  <c r="E17" s="1"/>
  <c r="F17" l="1"/>
  <c r="H17" s="1"/>
  <c r="B18"/>
  <c r="E18" s="1"/>
  <c r="B19" l="1"/>
  <c r="E19" s="1"/>
  <c r="F18"/>
  <c r="H18" s="1"/>
  <c r="F19" l="1"/>
  <c r="H19" s="1"/>
  <c r="B20"/>
  <c r="E20" s="1"/>
  <c r="F20" s="1"/>
  <c r="H20" s="1"/>
</calcChain>
</file>

<file path=xl/sharedStrings.xml><?xml version="1.0" encoding="utf-8"?>
<sst xmlns="http://schemas.openxmlformats.org/spreadsheetml/2006/main" count="201" uniqueCount="92">
  <si>
    <t>TIPO DE BENEFÍCIO:  ASSISTÊNCIA PRÉ-ESCOLAR</t>
  </si>
  <si>
    <t>ASSISTÊNCIA PRÉ-ESCOLAR AOS DEPENDENTES DOS SERVIDORES CIVIS, EMPREGADOS E MILITARES</t>
  </si>
  <si>
    <t>MÊS BASE:</t>
  </si>
  <si>
    <t>2022</t>
  </si>
  <si>
    <t>ABRIL</t>
  </si>
  <si>
    <t>UNIDADE:</t>
  </si>
  <si>
    <t>14101</t>
  </si>
  <si>
    <t>TSE</t>
  </si>
  <si>
    <t>MÊS</t>
  </si>
  <si>
    <t>QUANTIDADE FÍSICA DE BENEFICIÁRIOS</t>
  </si>
  <si>
    <t>JUSTIFICATIVAS DAS VARIAÇÕES MENSAIS</t>
  </si>
  <si>
    <t>MOVIMENTAÇÃO DE BENEFICIÁRIOS</t>
  </si>
  <si>
    <t>DETALHAMENTO BENEFICIÁRIOS</t>
  </si>
  <si>
    <t>ATO NORMATIVO QUE REGULAMENTA A CONCESSÃO DO BENEFÍCIO</t>
  </si>
  <si>
    <t>QTDE TOTAL
INÍCIO DO MÊS</t>
  </si>
  <si>
    <t>ENTRADAS</t>
  </si>
  <si>
    <t>SAÍDAS</t>
  </si>
  <si>
    <t>QTDE TOTAL
FINAL DO MÊS</t>
  </si>
  <si>
    <t>TITULARES</t>
  </si>
  <si>
    <t>DEPENDENTES</t>
  </si>
  <si>
    <t>TOTAL</t>
  </si>
  <si>
    <t>JAN</t>
  </si>
  <si>
    <t>Resolução TSEnNº 23.116/2009, alterada pela Resolução TSE nº 23.645/2021, Portaria Conjunta Nº 1 de 18 de fevereiro de 2016 (CNJ) e Instrução Normativa nº 6 de 2007</t>
  </si>
  <si>
    <t>Saídas: Implemento de idade limite</t>
  </si>
  <si>
    <t>FEV</t>
  </si>
  <si>
    <t>Ingressos: 7 nascimentos de dependentes e 1 registro de dependente de servidor sem vínculo efetivo; Saídas: 1 dependente de servidor sem vínculo exonerado e 1 implemento de idade limite.</t>
  </si>
  <si>
    <t>MAR</t>
  </si>
  <si>
    <t>Resolução TSE nº 23.116/2009, alterada pela Resolução TSE nº 23.645/2021. Portaria Conjunta nº 1</t>
  </si>
  <si>
    <t>Ingressos: 3 nascimentos e 1 dependente de servidora redistribuída; Saídas: 6 implementos de idade limite.</t>
  </si>
  <si>
    <t>ABR</t>
  </si>
  <si>
    <t>esolução TSE nº 23.116/2009, alterada pela Resolução TSE nº 23.645/2021. Portaria Conjunta nº 1</t>
  </si>
  <si>
    <t>Ingressos: 2 solicitações de inclusão de dependente; saídas: 3 por idade limite</t>
  </si>
  <si>
    <t>MAI</t>
  </si>
  <si>
    <t>Há previsão de ingresso de 1 servidor. Contudo, não há como estimar o quantitativo de novos dependentes.</t>
  </si>
  <si>
    <t>JUN</t>
  </si>
  <si>
    <t>JUL</t>
  </si>
  <si>
    <t>AGO</t>
  </si>
  <si>
    <t>SET</t>
  </si>
  <si>
    <t>OUT</t>
  </si>
  <si>
    <t>NOV</t>
  </si>
  <si>
    <t>DEZ</t>
  </si>
  <si>
    <t>TIPO DE BENEFÍCIO: AUXÍLIO ALIMENTAÇÃO</t>
  </si>
  <si>
    <t>AUXÍLIO-ALIMENTAÇÃO AOS SERVIDORES CIVIS, EMPREGADOS E MILITARES</t>
  </si>
  <si>
    <t>Resolução TSE nº 22.071/2005 alterada pela Resolução TSE nº 22.720/2008 e Portaria Conjunta nº 1 de 18 de fevereiro de 2016</t>
  </si>
  <si>
    <t>Ingressos: 1 redistribuição, 1 sem vínculo efetivo, 2 posses, 1 retorno de licença para tratar de interesse particular. Saídas: 2 redistribuições, 1 vacância e 1 sem vínculo exonerado.</t>
  </si>
  <si>
    <t>Ingressos: 1 redistribuído e 2 sem vínculo efetivo; Saídas: 1 requisitado devolvido e 5 sem vínculo efetivo exonerado.</t>
  </si>
  <si>
    <t>Resolução TSE nº 22.071/2005 alterada pela Resolução TSE nº 22720/2008. Portaria Conjunta nº 1/2018</t>
  </si>
  <si>
    <t>Ingressos: 1 posse, 1 reversão de aposentadoria e 1 redistribuição.</t>
  </si>
  <si>
    <t>Ingresso: 1 servidor sem vínculo efetivo</t>
  </si>
  <si>
    <t>Previsão de ingresso de 1 servidor</t>
  </si>
  <si>
    <t>TIPO DE BENEFÍCIO:  AUXÍLIO TRANSPORTE</t>
  </si>
  <si>
    <t>AUXÍLIO-TRANSPORTE AOS SERVIDORES CIVIS, EMPREGADOS E MILITARES</t>
  </si>
  <si>
    <t xml:space="preserve">  Resolução TSE nº 22.697/2008 alterada pela Resolução TSE n° 23.055/2009</t>
  </si>
  <si>
    <t>Não há previsão de ingresso de novos servidores.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</si>
  <si>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</si>
  <si>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</si>
  <si>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</si>
  <si>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</si>
  <si>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</si>
  <si>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</si>
  <si>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</si>
  <si>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</si>
  <si>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</si>
  <si>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</si>
  <si>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</si>
  <si>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</si>
  <si>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</si>
  <si>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</si>
  <si>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</si>
  <si>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r>
      <rPr>
        <b/>
        <sz val="16"/>
        <color rgb="FF000000"/>
        <rFont val="Arial"/>
      </rPr>
      <t xml:space="preserve"> Descrição do ato legal que define os valores unitários (</t>
    </r>
    <r>
      <rPr>
        <b/>
        <i/>
        <sz val="16"/>
        <color rgb="FF000000"/>
        <rFont val="Arial"/>
      </rPr>
      <t>per capita</t>
    </r>
    <r>
      <rPr>
        <b/>
        <sz val="16"/>
        <color rgb="FF00000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</si>
  <si>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</si>
  <si>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</si>
  <si>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</si>
  <si>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</si>
  <si>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1/2018 (R$910,08)</t>
  </si>
  <si>
    <t>ASSISTÊNCIA PRÉ-ESCOLAR</t>
  </si>
  <si>
    <t>Portaria Conjunta nº 1/2018 (R$719,62)</t>
  </si>
  <si>
    <t>AUXÍLIO-TRANSPORTE</t>
  </si>
  <si>
    <t>Utilização do valor médio realizado no âmbito da Justiça Eleitoral, considerado o valor total executado até a data de referência pelo total de beneficiários de auxílio-transporte dessa Justiça Especializada, apurado pela Setorial.</t>
  </si>
  <si>
    <t>EXAMES PERIÓDICOS</t>
  </si>
  <si>
    <t>NÃO SE APLICA</t>
  </si>
  <si>
    <t>NÃO SE APLICA.</t>
  </si>
  <si>
    <t>ASSISTÊNCIA MÉDICA E ODONTOLÓGICA - PARTICIPAÇÃO UNIÃO</t>
  </si>
  <si>
    <t>Utilização do valor per capita definido como base de projeção, conforme orientação da Secretaria de Orçamento Federal (SOF/MP).</t>
  </si>
  <si>
    <t>TIPO DE BENEFÍCIO:  ASSISTÊNCIA MÉDICA E ODONTOLÓGICA</t>
  </si>
  <si>
    <t>ASSISTÊNCIA MÉDICA E ODONTOLÓGICA AOS SERVIDORES CIVIS, EMPREGADOS, MILITARES E SEUS DEPENDENTES</t>
  </si>
  <si>
    <t>Resolução TSE nº 23.414/2014, Resolução TSE 23.361/2011 e Resolução TSE nº 23.445/2015</t>
  </si>
  <si>
    <t>Ingressos: 3 servidores efetivos e 3 dependentes; Saídas: 1 removido para o TSE, 2 licença para tratar de interesse particular e 6 dependentes.</t>
  </si>
  <si>
    <t>Ingressos: 1 redistribuído, 5 requisitados, 1 efetivo, 2 pensionistas, 1 dependente legal e 5 dependentes econômico. Saídas: 4 sem vínculo efetivo com a administração, 1 removido para este Tribunal, 2 licenciados para tratar de interesse particular, 1 ministro e 1 efetivo removido.</t>
  </si>
  <si>
    <t>Ingressos: 1 posse, 1 reversão de aposentadoria, 1 sem vínculo efetivo, 1 requisitado, 1 redistribuído, 1 ministro efetivo e 3 dependentes; Saídas: 1 pensionista, 1 inativo e 1 ministro substituto.</t>
  </si>
  <si>
    <t xml:space="preserve">Ingressos: 1 servidor sem vínculo, 1 servidor requisitado, 1 servidor removido, 3 dependentes legais e 2 dependentes econômicos; </t>
  </si>
  <si>
    <t>Há previsão de ingresso de 1 servidor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</si>
</sst>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64" formatCode="_(* #,##0_);_(* \(#,##0\);_(* \-_);_(@_)"/>
    <numFmt numFmtId="165" formatCode="_(* #,##0_);_(* \(#,##0\);_(* \-??_);_(@_)"/>
    <numFmt numFmtId="166" formatCode="_(* #,##0.00_);_(* \(#,##0.00\);_(* \-??_);_(@_)"/>
    <numFmt numFmtId="167" formatCode="_-* #,##0_-;\-* #,##0_-;_-* &quot;-&quot;??_-;_-@_-"/>
    <numFmt numFmtId="168" formatCode="_-* #,##0_-;\-* #,##0_-;_-* \-??_-;_-@_-"/>
  </numFmts>
  <fonts count="12">
    <font>
      <sz val="11"/>
      <color rgb="FF000000"/>
      <name val="Calibri"/>
    </font>
    <font>
      <b/>
      <sz val="18"/>
      <color rgb="FF000000"/>
      <name val="Arial"/>
    </font>
    <font>
      <sz val="18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Calibri"/>
    </font>
    <font>
      <sz val="10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i/>
      <sz val="16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36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49" fontId="4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3" fillId="0" borderId="0" xfId="0" applyNumberFormat="1" applyFont="1"/>
    <xf numFmtId="49" fontId="4" fillId="2" borderId="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3" borderId="15" xfId="0" applyNumberFormat="1" applyFont="1" applyFill="1" applyBorder="1" applyAlignment="1">
      <alignment horizontal="right" vertical="center"/>
    </xf>
    <xf numFmtId="41" fontId="6" fillId="4" borderId="16" xfId="0" applyNumberFormat="1" applyFont="1" applyFill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9" fontId="6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0" fontId="6" fillId="2" borderId="0" xfId="0" applyFont="1" applyFill="1"/>
    <xf numFmtId="49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3" fillId="0" borderId="0" xfId="0" applyNumberFormat="1" applyFont="1"/>
    <xf numFmtId="49" fontId="4" fillId="2" borderId="2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164" fontId="6" fillId="0" borderId="2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0" fontId="6" fillId="2" borderId="0" xfId="0" applyFont="1" applyFill="1"/>
    <xf numFmtId="49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3" fillId="0" borderId="0" xfId="0" applyNumberFormat="1" applyFont="1"/>
    <xf numFmtId="49" fontId="4" fillId="2" borderId="2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164" fontId="6" fillId="0" borderId="2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164" fontId="6" fillId="3" borderId="24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0" fontId="6" fillId="2" borderId="0" xfId="0" applyFont="1" applyFill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7" fontId="9" fillId="0" borderId="17" xfId="0" applyNumberFormat="1" applyFont="1" applyBorder="1" applyAlignment="1">
      <alignment horizontal="center" vertical="center" wrapText="1"/>
    </xf>
    <xf numFmtId="168" fontId="10" fillId="6" borderId="19" xfId="0" applyNumberFormat="1" applyFont="1" applyFill="1" applyBorder="1" applyAlignment="1">
      <alignment horizontal="center" vertical="center" wrapText="1"/>
    </xf>
    <xf numFmtId="168" fontId="10" fillId="6" borderId="17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right" vertical="center" wrapText="1"/>
    </xf>
    <xf numFmtId="49" fontId="9" fillId="0" borderId="19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3" fillId="0" borderId="0" xfId="0" applyNumberFormat="1" applyFont="1"/>
    <xf numFmtId="49" fontId="4" fillId="2" borderId="2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3" fillId="7" borderId="19" xfId="0" applyNumberFormat="1" applyFont="1" applyFill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top" wrapText="1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41" fontId="6" fillId="5" borderId="20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justify" vertical="top" wrapText="1"/>
    </xf>
    <xf numFmtId="0" fontId="6" fillId="5" borderId="17" xfId="0" applyFont="1" applyFill="1" applyBorder="1" applyAlignment="1">
      <alignment horizontal="justify" vertical="top" wrapText="1"/>
    </xf>
    <xf numFmtId="0" fontId="6" fillId="2" borderId="0" xfId="0" applyFont="1" applyFill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justify" vertical="center" wrapText="1"/>
    </xf>
    <xf numFmtId="49" fontId="9" fillId="0" borderId="18" xfId="0" applyNumberFormat="1" applyFont="1" applyBorder="1" applyAlignment="1">
      <alignment horizontal="justify" vertical="center" wrapText="1"/>
    </xf>
    <xf numFmtId="49" fontId="9" fillId="0" borderId="17" xfId="0" applyNumberFormat="1" applyFont="1" applyBorder="1" applyAlignment="1">
      <alignment horizontal="justify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wrapText="1"/>
    </xf>
    <xf numFmtId="0" fontId="9" fillId="6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6" borderId="17" xfId="0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left" vertical="center"/>
    </xf>
    <xf numFmtId="49" fontId="4" fillId="2" borderId="29" xfId="0" applyNumberFormat="1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/>
  </sheetViews>
  <sheetFormatPr defaultRowHeight="15"/>
  <cols>
    <col min="1" max="1" width="13.85546875" customWidth="1"/>
    <col min="2" max="8" width="15.7109375" customWidth="1"/>
    <col min="9" max="9" width="60.7109375" customWidth="1"/>
    <col min="10" max="10" width="69" customWidth="1"/>
    <col min="11" max="11" width="10.7109375" customWidth="1"/>
  </cols>
  <sheetData>
    <row r="1" spans="1:11" ht="39.75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1"/>
    </row>
    <row r="2" spans="1:11" ht="39.75" customHeight="1">
      <c r="A2" s="333" t="s">
        <v>1</v>
      </c>
      <c r="B2" s="333"/>
      <c r="C2" s="333"/>
      <c r="D2" s="333"/>
      <c r="E2" s="333"/>
      <c r="F2" s="333"/>
      <c r="G2" s="333"/>
      <c r="H2" s="333"/>
      <c r="I2" s="333"/>
      <c r="J2" s="333"/>
      <c r="K2" s="2"/>
    </row>
    <row r="3" spans="1:11" ht="30" customHeight="1">
      <c r="A3" s="3" t="s">
        <v>2</v>
      </c>
      <c r="B3" s="4" t="s">
        <v>3</v>
      </c>
      <c r="C3" s="343" t="s">
        <v>4</v>
      </c>
      <c r="D3" s="344"/>
      <c r="E3" s="3"/>
      <c r="F3" s="3"/>
      <c r="G3" s="3"/>
      <c r="H3" s="3"/>
      <c r="I3" s="3"/>
      <c r="J3" s="3"/>
      <c r="K3" s="5"/>
    </row>
    <row r="4" spans="1:11" ht="30" customHeight="1">
      <c r="A4" s="3" t="s">
        <v>5</v>
      </c>
      <c r="B4" s="6" t="s">
        <v>6</v>
      </c>
      <c r="C4" s="345" t="s">
        <v>7</v>
      </c>
      <c r="D4" s="346"/>
      <c r="E4" s="3"/>
      <c r="F4" s="3"/>
      <c r="G4" s="3"/>
      <c r="H4" s="3"/>
      <c r="I4" s="3"/>
      <c r="J4" s="3"/>
      <c r="K4" s="5"/>
    </row>
    <row r="5" spans="1:11" ht="19.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5"/>
    </row>
    <row r="6" spans="1:11" ht="30" customHeight="1">
      <c r="A6" s="334" t="s">
        <v>8</v>
      </c>
      <c r="B6" s="337" t="s">
        <v>9</v>
      </c>
      <c r="C6" s="337"/>
      <c r="D6" s="337"/>
      <c r="E6" s="337"/>
      <c r="F6" s="337"/>
      <c r="G6" s="337"/>
      <c r="H6" s="337"/>
      <c r="I6" s="337"/>
      <c r="J6" s="338" t="s">
        <v>10</v>
      </c>
      <c r="K6" s="5"/>
    </row>
    <row r="7" spans="1:11" ht="30" customHeight="1">
      <c r="A7" s="335"/>
      <c r="B7" s="341" t="s">
        <v>11</v>
      </c>
      <c r="C7" s="341"/>
      <c r="D7" s="341"/>
      <c r="E7" s="341"/>
      <c r="F7" s="341" t="s">
        <v>12</v>
      </c>
      <c r="G7" s="341"/>
      <c r="H7" s="341"/>
      <c r="I7" s="341" t="s">
        <v>13</v>
      </c>
      <c r="J7" s="339"/>
      <c r="K7" s="5"/>
    </row>
    <row r="8" spans="1:11" ht="30" customHeight="1">
      <c r="A8" s="336"/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342"/>
      <c r="J8" s="340"/>
      <c r="K8" s="5"/>
    </row>
    <row r="9" spans="1:11" ht="60" customHeight="1">
      <c r="A9" s="10" t="s">
        <v>21</v>
      </c>
      <c r="B9" s="11">
        <v>200</v>
      </c>
      <c r="C9" s="12">
        <v>0</v>
      </c>
      <c r="D9" s="13">
        <v>4</v>
      </c>
      <c r="E9" s="11">
        <f t="shared" ref="E9:E20" si="0">B9+C9-D9</f>
        <v>196</v>
      </c>
      <c r="F9" s="14">
        <v>0</v>
      </c>
      <c r="G9" s="15">
        <f t="shared" ref="G9:G20" si="1">E9</f>
        <v>196</v>
      </c>
      <c r="H9" s="16">
        <f t="shared" ref="H9:H20" si="2">G9</f>
        <v>196</v>
      </c>
      <c r="I9" s="17" t="s">
        <v>22</v>
      </c>
      <c r="J9" s="18" t="s">
        <v>23</v>
      </c>
      <c r="K9" s="5"/>
    </row>
    <row r="10" spans="1:11" ht="60" customHeight="1">
      <c r="A10" s="19" t="s">
        <v>24</v>
      </c>
      <c r="B10" s="20">
        <f t="shared" ref="B10:B20" si="3">H9</f>
        <v>196</v>
      </c>
      <c r="C10" s="21">
        <v>8</v>
      </c>
      <c r="D10" s="22">
        <v>2</v>
      </c>
      <c r="E10" s="11">
        <f t="shared" si="0"/>
        <v>202</v>
      </c>
      <c r="F10" s="14">
        <v>0</v>
      </c>
      <c r="G10" s="15">
        <f t="shared" si="1"/>
        <v>202</v>
      </c>
      <c r="H10" s="16">
        <f t="shared" si="2"/>
        <v>202</v>
      </c>
      <c r="I10" s="23" t="s">
        <v>22</v>
      </c>
      <c r="J10" s="24" t="s">
        <v>25</v>
      </c>
      <c r="K10" s="5"/>
    </row>
    <row r="11" spans="1:11" ht="60" customHeight="1">
      <c r="A11" s="19" t="s">
        <v>26</v>
      </c>
      <c r="B11" s="20">
        <f t="shared" si="3"/>
        <v>202</v>
      </c>
      <c r="C11" s="25">
        <v>4</v>
      </c>
      <c r="D11" s="26">
        <v>6</v>
      </c>
      <c r="E11" s="11">
        <f t="shared" si="0"/>
        <v>200</v>
      </c>
      <c r="F11" s="14">
        <v>0</v>
      </c>
      <c r="G11" s="15">
        <f t="shared" si="1"/>
        <v>200</v>
      </c>
      <c r="H11" s="16">
        <f t="shared" si="2"/>
        <v>200</v>
      </c>
      <c r="I11" s="27" t="s">
        <v>27</v>
      </c>
      <c r="J11" s="28" t="s">
        <v>28</v>
      </c>
      <c r="K11" s="5"/>
    </row>
    <row r="12" spans="1:11" ht="60" customHeight="1">
      <c r="A12" s="19" t="s">
        <v>29</v>
      </c>
      <c r="B12" s="20">
        <f t="shared" si="3"/>
        <v>200</v>
      </c>
      <c r="C12" s="29">
        <v>2</v>
      </c>
      <c r="D12" s="30">
        <v>3</v>
      </c>
      <c r="E12" s="11">
        <f t="shared" si="0"/>
        <v>199</v>
      </c>
      <c r="F12" s="14">
        <v>0</v>
      </c>
      <c r="G12" s="15">
        <f t="shared" si="1"/>
        <v>199</v>
      </c>
      <c r="H12" s="16">
        <f t="shared" si="2"/>
        <v>199</v>
      </c>
      <c r="I12" s="31" t="s">
        <v>30</v>
      </c>
      <c r="J12" s="32" t="s">
        <v>31</v>
      </c>
      <c r="K12" s="5"/>
    </row>
    <row r="13" spans="1:11" ht="60" customHeight="1">
      <c r="A13" s="19" t="s">
        <v>32</v>
      </c>
      <c r="B13" s="20">
        <f t="shared" si="3"/>
        <v>199</v>
      </c>
      <c r="C13" s="33">
        <v>0</v>
      </c>
      <c r="D13" s="34">
        <v>0</v>
      </c>
      <c r="E13" s="11">
        <f t="shared" si="0"/>
        <v>199</v>
      </c>
      <c r="F13" s="14">
        <v>0</v>
      </c>
      <c r="G13" s="15">
        <f t="shared" si="1"/>
        <v>199</v>
      </c>
      <c r="H13" s="16">
        <f t="shared" si="2"/>
        <v>199</v>
      </c>
      <c r="I13" s="35" t="str">
        <f t="shared" ref="I13:I20" si="4">I12</f>
        <v>esolução TSE nº 23.116/2009, alterada pela Resolução TSE nº 23.645/2021. Portaria Conjunta nº 1</v>
      </c>
      <c r="J13" s="36" t="s">
        <v>33</v>
      </c>
      <c r="K13" s="5"/>
    </row>
    <row r="14" spans="1:11" ht="60" customHeight="1">
      <c r="A14" s="19" t="s">
        <v>34</v>
      </c>
      <c r="B14" s="20">
        <f t="shared" si="3"/>
        <v>199</v>
      </c>
      <c r="C14" s="37">
        <v>0</v>
      </c>
      <c r="D14" s="38">
        <v>0</v>
      </c>
      <c r="E14" s="11">
        <f t="shared" si="0"/>
        <v>199</v>
      </c>
      <c r="F14" s="14">
        <v>0</v>
      </c>
      <c r="G14" s="15">
        <f t="shared" si="1"/>
        <v>199</v>
      </c>
      <c r="H14" s="16">
        <f t="shared" si="2"/>
        <v>199</v>
      </c>
      <c r="I14" s="39" t="str">
        <f t="shared" si="4"/>
        <v>esolução TSE nº 23.116/2009, alterada pela Resolução TSE nº 23.645/2021. Portaria Conjunta nº 1</v>
      </c>
      <c r="J14" s="40"/>
      <c r="K14" s="5"/>
    </row>
    <row r="15" spans="1:11" ht="60" customHeight="1">
      <c r="A15" s="19" t="s">
        <v>35</v>
      </c>
      <c r="B15" s="20">
        <f t="shared" si="3"/>
        <v>199</v>
      </c>
      <c r="C15" s="41">
        <v>0</v>
      </c>
      <c r="D15" s="42">
        <v>0</v>
      </c>
      <c r="E15" s="11">
        <f t="shared" si="0"/>
        <v>199</v>
      </c>
      <c r="F15" s="14">
        <v>0</v>
      </c>
      <c r="G15" s="15">
        <f t="shared" si="1"/>
        <v>199</v>
      </c>
      <c r="H15" s="16">
        <f t="shared" si="2"/>
        <v>199</v>
      </c>
      <c r="I15" s="43" t="str">
        <f t="shared" si="4"/>
        <v>esolução TSE nº 23.116/2009, alterada pela Resolução TSE nº 23.645/2021. Portaria Conjunta nº 1</v>
      </c>
      <c r="J15" s="44"/>
      <c r="K15" s="5"/>
    </row>
    <row r="16" spans="1:11" ht="60" customHeight="1">
      <c r="A16" s="19" t="s">
        <v>36</v>
      </c>
      <c r="B16" s="20">
        <f t="shared" si="3"/>
        <v>199</v>
      </c>
      <c r="C16" s="45">
        <v>0</v>
      </c>
      <c r="D16" s="46">
        <v>0</v>
      </c>
      <c r="E16" s="11">
        <f t="shared" si="0"/>
        <v>199</v>
      </c>
      <c r="F16" s="14">
        <v>0</v>
      </c>
      <c r="G16" s="15">
        <f t="shared" si="1"/>
        <v>199</v>
      </c>
      <c r="H16" s="16">
        <f t="shared" si="2"/>
        <v>199</v>
      </c>
      <c r="I16" s="47" t="str">
        <f t="shared" si="4"/>
        <v>esolução TSE nº 23.116/2009, alterada pela Resolução TSE nº 23.645/2021. Portaria Conjunta nº 1</v>
      </c>
      <c r="J16" s="48"/>
      <c r="K16" s="5"/>
    </row>
    <row r="17" spans="1:11" ht="60" customHeight="1">
      <c r="A17" s="19" t="s">
        <v>37</v>
      </c>
      <c r="B17" s="20">
        <f t="shared" si="3"/>
        <v>199</v>
      </c>
      <c r="C17" s="49">
        <v>0</v>
      </c>
      <c r="D17" s="50">
        <v>0</v>
      </c>
      <c r="E17" s="11">
        <f t="shared" si="0"/>
        <v>199</v>
      </c>
      <c r="F17" s="14">
        <v>0</v>
      </c>
      <c r="G17" s="15">
        <f t="shared" si="1"/>
        <v>199</v>
      </c>
      <c r="H17" s="16">
        <f t="shared" si="2"/>
        <v>199</v>
      </c>
      <c r="I17" s="51" t="str">
        <f t="shared" si="4"/>
        <v>esolução TSE nº 23.116/2009, alterada pela Resolução TSE nº 23.645/2021. Portaria Conjunta nº 1</v>
      </c>
      <c r="J17" s="52"/>
      <c r="K17" s="5"/>
    </row>
    <row r="18" spans="1:11" ht="60" customHeight="1">
      <c r="A18" s="19" t="s">
        <v>38</v>
      </c>
      <c r="B18" s="20">
        <f t="shared" si="3"/>
        <v>199</v>
      </c>
      <c r="C18" s="53">
        <v>0</v>
      </c>
      <c r="D18" s="54">
        <v>0</v>
      </c>
      <c r="E18" s="11">
        <f t="shared" si="0"/>
        <v>199</v>
      </c>
      <c r="F18" s="14">
        <v>0</v>
      </c>
      <c r="G18" s="15">
        <f t="shared" si="1"/>
        <v>199</v>
      </c>
      <c r="H18" s="16">
        <f t="shared" si="2"/>
        <v>199</v>
      </c>
      <c r="I18" s="55" t="str">
        <f t="shared" si="4"/>
        <v>esolução TSE nº 23.116/2009, alterada pela Resolução TSE nº 23.645/2021. Portaria Conjunta nº 1</v>
      </c>
      <c r="J18" s="56"/>
      <c r="K18" s="5"/>
    </row>
    <row r="19" spans="1:11" ht="60" customHeight="1">
      <c r="A19" s="19" t="s">
        <v>39</v>
      </c>
      <c r="B19" s="20">
        <f t="shared" si="3"/>
        <v>199</v>
      </c>
      <c r="C19" s="57">
        <v>0</v>
      </c>
      <c r="D19" s="58">
        <v>0</v>
      </c>
      <c r="E19" s="11">
        <f t="shared" si="0"/>
        <v>199</v>
      </c>
      <c r="F19" s="14">
        <v>0</v>
      </c>
      <c r="G19" s="15">
        <f t="shared" si="1"/>
        <v>199</v>
      </c>
      <c r="H19" s="16">
        <f t="shared" si="2"/>
        <v>199</v>
      </c>
      <c r="I19" s="59" t="str">
        <f t="shared" si="4"/>
        <v>esolução TSE nº 23.116/2009, alterada pela Resolução TSE nº 23.645/2021. Portaria Conjunta nº 1</v>
      </c>
      <c r="J19" s="60"/>
      <c r="K19" s="5"/>
    </row>
    <row r="20" spans="1:11" ht="60" customHeight="1">
      <c r="A20" s="19" t="s">
        <v>40</v>
      </c>
      <c r="B20" s="20">
        <f t="shared" si="3"/>
        <v>199</v>
      </c>
      <c r="C20" s="61">
        <v>0</v>
      </c>
      <c r="D20" s="62">
        <v>0</v>
      </c>
      <c r="E20" s="11">
        <f t="shared" si="0"/>
        <v>199</v>
      </c>
      <c r="F20" s="14">
        <v>0</v>
      </c>
      <c r="G20" s="15">
        <f t="shared" si="1"/>
        <v>199</v>
      </c>
      <c r="H20" s="16">
        <f t="shared" si="2"/>
        <v>199</v>
      </c>
      <c r="I20" s="63" t="str">
        <f t="shared" si="4"/>
        <v>esolução TSE nº 23.116/2009, alterada pela Resolução TSE nº 23.645/2021. Portaria Conjunta nº 1</v>
      </c>
      <c r="J20" s="64"/>
      <c r="K20" s="5"/>
    </row>
    <row r="21" spans="1:11" ht="19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5"/>
    </row>
  </sheetData>
  <mergeCells count="10">
    <mergeCell ref="A1:J1"/>
    <mergeCell ref="A2:J2"/>
    <mergeCell ref="A6:A8"/>
    <mergeCell ref="B6:I6"/>
    <mergeCell ref="J6:J8"/>
    <mergeCell ref="B7:E7"/>
    <mergeCell ref="F7:H7"/>
    <mergeCell ref="I7:I8"/>
    <mergeCell ref="C3:D3"/>
    <mergeCell ref="C4:D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5"/>
  <cols>
    <col min="1" max="8" width="15.7109375" customWidth="1"/>
    <col min="9" max="9" width="60.7109375" customWidth="1"/>
    <col min="10" max="10" width="76.7109375" customWidth="1"/>
  </cols>
  <sheetData>
    <row r="1" spans="1:10" ht="49.5" customHeight="1">
      <c r="A1" s="332" t="s">
        <v>41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49.5" customHeight="1">
      <c r="A2" s="333" t="s">
        <v>42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30" customHeight="1">
      <c r="A3" s="66" t="s">
        <v>2</v>
      </c>
      <c r="B3" s="67" t="s">
        <v>4</v>
      </c>
      <c r="C3" s="343" t="s">
        <v>3</v>
      </c>
      <c r="D3" s="344"/>
      <c r="E3" s="66"/>
      <c r="F3" s="66"/>
      <c r="G3" s="66"/>
      <c r="H3" s="66"/>
      <c r="I3" s="66"/>
      <c r="J3" s="66"/>
    </row>
    <row r="4" spans="1:10" ht="30" customHeight="1">
      <c r="A4" s="66" t="s">
        <v>5</v>
      </c>
      <c r="B4" s="68" t="s">
        <v>6</v>
      </c>
      <c r="C4" s="345" t="s">
        <v>7</v>
      </c>
      <c r="D4" s="346"/>
      <c r="E4" s="66"/>
      <c r="F4" s="66"/>
      <c r="G4" s="66"/>
      <c r="H4" s="66"/>
      <c r="I4" s="66"/>
      <c r="J4" s="66"/>
    </row>
    <row r="5" spans="1:10" ht="19.5" customHeight="1">
      <c r="A5" s="69"/>
      <c r="B5" s="70"/>
      <c r="C5" s="69"/>
      <c r="D5" s="69"/>
      <c r="E5" s="69"/>
      <c r="F5" s="69"/>
      <c r="G5" s="69"/>
      <c r="H5" s="69"/>
      <c r="I5" s="69"/>
      <c r="J5" s="69"/>
    </row>
    <row r="6" spans="1:10" ht="30" customHeight="1">
      <c r="A6" s="334" t="s">
        <v>8</v>
      </c>
      <c r="B6" s="337" t="s">
        <v>9</v>
      </c>
      <c r="C6" s="337"/>
      <c r="D6" s="337"/>
      <c r="E6" s="337"/>
      <c r="F6" s="337"/>
      <c r="G6" s="337"/>
      <c r="H6" s="337"/>
      <c r="I6" s="337"/>
      <c r="J6" s="338" t="s">
        <v>10</v>
      </c>
    </row>
    <row r="7" spans="1:10" ht="30" customHeight="1">
      <c r="A7" s="335"/>
      <c r="B7" s="341" t="s">
        <v>11</v>
      </c>
      <c r="C7" s="341"/>
      <c r="D7" s="341"/>
      <c r="E7" s="341"/>
      <c r="F7" s="341" t="s">
        <v>12</v>
      </c>
      <c r="G7" s="341"/>
      <c r="H7" s="341"/>
      <c r="I7" s="341" t="s">
        <v>13</v>
      </c>
      <c r="J7" s="339"/>
    </row>
    <row r="8" spans="1:10" ht="30" customHeight="1">
      <c r="A8" s="348"/>
      <c r="B8" s="71" t="s">
        <v>14</v>
      </c>
      <c r="C8" s="71" t="s">
        <v>15</v>
      </c>
      <c r="D8" s="71" t="s">
        <v>16</v>
      </c>
      <c r="E8" s="71" t="s">
        <v>17</v>
      </c>
      <c r="F8" s="71" t="s">
        <v>18</v>
      </c>
      <c r="G8" s="71" t="s">
        <v>19</v>
      </c>
      <c r="H8" s="71" t="s">
        <v>20</v>
      </c>
      <c r="I8" s="347"/>
      <c r="J8" s="340"/>
    </row>
    <row r="9" spans="1:10" ht="60" customHeight="1">
      <c r="A9" s="72" t="s">
        <v>21</v>
      </c>
      <c r="B9" s="73">
        <v>903</v>
      </c>
      <c r="C9" s="74">
        <v>5</v>
      </c>
      <c r="D9" s="75">
        <v>4</v>
      </c>
      <c r="E9" s="73">
        <f t="shared" ref="E9:E20" si="0">B9+C9-D9</f>
        <v>904</v>
      </c>
      <c r="F9" s="76">
        <f t="shared" ref="F9:F20" si="1">E9</f>
        <v>904</v>
      </c>
      <c r="G9" s="77">
        <v>0</v>
      </c>
      <c r="H9" s="78">
        <f t="shared" ref="H9:H20" si="2">F9</f>
        <v>904</v>
      </c>
      <c r="I9" s="79" t="s">
        <v>43</v>
      </c>
      <c r="J9" s="80" t="s">
        <v>44</v>
      </c>
    </row>
    <row r="10" spans="1:10" ht="60" customHeight="1">
      <c r="A10" s="72" t="s">
        <v>24</v>
      </c>
      <c r="B10" s="73">
        <f t="shared" ref="B10:B20" si="3">E9</f>
        <v>904</v>
      </c>
      <c r="C10" s="81">
        <v>3</v>
      </c>
      <c r="D10" s="82">
        <v>6</v>
      </c>
      <c r="E10" s="83">
        <f t="shared" si="0"/>
        <v>901</v>
      </c>
      <c r="F10" s="84">
        <f t="shared" si="1"/>
        <v>901</v>
      </c>
      <c r="G10" s="85">
        <v>0</v>
      </c>
      <c r="H10" s="86">
        <f t="shared" si="2"/>
        <v>901</v>
      </c>
      <c r="I10" s="87" t="s">
        <v>43</v>
      </c>
      <c r="J10" s="88" t="s">
        <v>45</v>
      </c>
    </row>
    <row r="11" spans="1:10" ht="60" customHeight="1">
      <c r="A11" s="72" t="s">
        <v>26</v>
      </c>
      <c r="B11" s="73">
        <f t="shared" si="3"/>
        <v>901</v>
      </c>
      <c r="C11" s="89">
        <v>3</v>
      </c>
      <c r="D11" s="90">
        <v>0</v>
      </c>
      <c r="E11" s="83">
        <f t="shared" si="0"/>
        <v>904</v>
      </c>
      <c r="F11" s="91">
        <f t="shared" si="1"/>
        <v>904</v>
      </c>
      <c r="G11" s="92">
        <v>0</v>
      </c>
      <c r="H11" s="86">
        <f t="shared" si="2"/>
        <v>904</v>
      </c>
      <c r="I11" s="93" t="s">
        <v>46</v>
      </c>
      <c r="J11" s="94" t="s">
        <v>47</v>
      </c>
    </row>
    <row r="12" spans="1:10" ht="60" customHeight="1">
      <c r="A12" s="72" t="s">
        <v>29</v>
      </c>
      <c r="B12" s="73">
        <f t="shared" si="3"/>
        <v>904</v>
      </c>
      <c r="C12" s="95">
        <v>1</v>
      </c>
      <c r="D12" s="96">
        <v>0</v>
      </c>
      <c r="E12" s="83">
        <f t="shared" si="0"/>
        <v>905</v>
      </c>
      <c r="F12" s="97">
        <f t="shared" si="1"/>
        <v>905</v>
      </c>
      <c r="G12" s="98">
        <v>0</v>
      </c>
      <c r="H12" s="86">
        <f t="shared" si="2"/>
        <v>905</v>
      </c>
      <c r="I12" s="99" t="str">
        <f t="shared" ref="I12:I20" si="4">I11</f>
        <v>Resolução TSE nº 22.071/2005 alterada pela Resolução TSE nº 22720/2008. Portaria Conjunta nº 1/2018</v>
      </c>
      <c r="J12" s="100" t="s">
        <v>48</v>
      </c>
    </row>
    <row r="13" spans="1:10" ht="60" customHeight="1">
      <c r="A13" s="72" t="s">
        <v>32</v>
      </c>
      <c r="B13" s="73">
        <f t="shared" si="3"/>
        <v>905</v>
      </c>
      <c r="C13" s="101">
        <v>1</v>
      </c>
      <c r="D13" s="102">
        <v>0</v>
      </c>
      <c r="E13" s="83">
        <f t="shared" si="0"/>
        <v>906</v>
      </c>
      <c r="F13" s="103">
        <f t="shared" si="1"/>
        <v>906</v>
      </c>
      <c r="G13" s="104">
        <v>0</v>
      </c>
      <c r="H13" s="86">
        <f t="shared" si="2"/>
        <v>906</v>
      </c>
      <c r="I13" s="105" t="str">
        <f t="shared" si="4"/>
        <v>Resolução TSE nº 22.071/2005 alterada pela Resolução TSE nº 22720/2008. Portaria Conjunta nº 1/2018</v>
      </c>
      <c r="J13" s="106" t="s">
        <v>49</v>
      </c>
    </row>
    <row r="14" spans="1:10" ht="60" customHeight="1">
      <c r="A14" s="72" t="s">
        <v>34</v>
      </c>
      <c r="B14" s="73">
        <f t="shared" si="3"/>
        <v>906</v>
      </c>
      <c r="C14" s="107">
        <v>0</v>
      </c>
      <c r="D14" s="108">
        <v>0</v>
      </c>
      <c r="E14" s="83">
        <f t="shared" si="0"/>
        <v>906</v>
      </c>
      <c r="F14" s="109">
        <f t="shared" si="1"/>
        <v>906</v>
      </c>
      <c r="G14" s="110">
        <v>0</v>
      </c>
      <c r="H14" s="86">
        <f t="shared" si="2"/>
        <v>906</v>
      </c>
      <c r="I14" s="111" t="str">
        <f t="shared" si="4"/>
        <v>Resolução TSE nº 22.071/2005 alterada pela Resolução TSE nº 22720/2008. Portaria Conjunta nº 1/2018</v>
      </c>
      <c r="J14" s="112"/>
    </row>
    <row r="15" spans="1:10" ht="60" customHeight="1">
      <c r="A15" s="72" t="s">
        <v>35</v>
      </c>
      <c r="B15" s="73">
        <f t="shared" si="3"/>
        <v>906</v>
      </c>
      <c r="C15" s="113">
        <v>0</v>
      </c>
      <c r="D15" s="114">
        <v>0</v>
      </c>
      <c r="E15" s="83">
        <f t="shared" si="0"/>
        <v>906</v>
      </c>
      <c r="F15" s="115">
        <f t="shared" si="1"/>
        <v>906</v>
      </c>
      <c r="G15" s="116">
        <v>0</v>
      </c>
      <c r="H15" s="86">
        <f t="shared" si="2"/>
        <v>906</v>
      </c>
      <c r="I15" s="117" t="str">
        <f t="shared" si="4"/>
        <v>Resolução TSE nº 22.071/2005 alterada pela Resolução TSE nº 22720/2008. Portaria Conjunta nº 1/2018</v>
      </c>
      <c r="J15" s="118"/>
    </row>
    <row r="16" spans="1:10" ht="60" customHeight="1">
      <c r="A16" s="72" t="s">
        <v>36</v>
      </c>
      <c r="B16" s="73">
        <f t="shared" si="3"/>
        <v>906</v>
      </c>
      <c r="C16" s="119">
        <v>0</v>
      </c>
      <c r="D16" s="120">
        <v>0</v>
      </c>
      <c r="E16" s="83">
        <f t="shared" si="0"/>
        <v>906</v>
      </c>
      <c r="F16" s="121">
        <f t="shared" si="1"/>
        <v>906</v>
      </c>
      <c r="G16" s="122">
        <v>0</v>
      </c>
      <c r="H16" s="86">
        <f t="shared" si="2"/>
        <v>906</v>
      </c>
      <c r="I16" s="123" t="str">
        <f t="shared" si="4"/>
        <v>Resolução TSE nº 22.071/2005 alterada pela Resolução TSE nº 22720/2008. Portaria Conjunta nº 1/2018</v>
      </c>
      <c r="J16" s="124"/>
    </row>
    <row r="17" spans="1:10" ht="60" customHeight="1">
      <c r="A17" s="72" t="s">
        <v>37</v>
      </c>
      <c r="B17" s="73">
        <f t="shared" si="3"/>
        <v>906</v>
      </c>
      <c r="C17" s="125">
        <v>0</v>
      </c>
      <c r="D17" s="126">
        <v>0</v>
      </c>
      <c r="E17" s="83">
        <f t="shared" si="0"/>
        <v>906</v>
      </c>
      <c r="F17" s="127">
        <f t="shared" si="1"/>
        <v>906</v>
      </c>
      <c r="G17" s="128">
        <v>0</v>
      </c>
      <c r="H17" s="86">
        <f t="shared" si="2"/>
        <v>906</v>
      </c>
      <c r="I17" s="129" t="str">
        <f t="shared" si="4"/>
        <v>Resolução TSE nº 22.071/2005 alterada pela Resolução TSE nº 22720/2008. Portaria Conjunta nº 1/2018</v>
      </c>
      <c r="J17" s="130"/>
    </row>
    <row r="18" spans="1:10" ht="60" customHeight="1">
      <c r="A18" s="72" t="s">
        <v>38</v>
      </c>
      <c r="B18" s="73">
        <f t="shared" si="3"/>
        <v>906</v>
      </c>
      <c r="C18" s="131">
        <v>0</v>
      </c>
      <c r="D18" s="132">
        <v>0</v>
      </c>
      <c r="E18" s="83">
        <f t="shared" si="0"/>
        <v>906</v>
      </c>
      <c r="F18" s="133">
        <f t="shared" si="1"/>
        <v>906</v>
      </c>
      <c r="G18" s="134">
        <v>0</v>
      </c>
      <c r="H18" s="86">
        <f t="shared" si="2"/>
        <v>906</v>
      </c>
      <c r="I18" s="135" t="str">
        <f t="shared" si="4"/>
        <v>Resolução TSE nº 22.071/2005 alterada pela Resolução TSE nº 22720/2008. Portaria Conjunta nº 1/2018</v>
      </c>
      <c r="J18" s="136"/>
    </row>
    <row r="19" spans="1:10" ht="60" customHeight="1">
      <c r="A19" s="72" t="s">
        <v>39</v>
      </c>
      <c r="B19" s="73">
        <f t="shared" si="3"/>
        <v>906</v>
      </c>
      <c r="C19" s="137">
        <v>0</v>
      </c>
      <c r="D19" s="138">
        <v>0</v>
      </c>
      <c r="E19" s="83">
        <f t="shared" si="0"/>
        <v>906</v>
      </c>
      <c r="F19" s="139">
        <f t="shared" si="1"/>
        <v>906</v>
      </c>
      <c r="G19" s="140">
        <v>0</v>
      </c>
      <c r="H19" s="86">
        <f t="shared" si="2"/>
        <v>906</v>
      </c>
      <c r="I19" s="141" t="str">
        <f t="shared" si="4"/>
        <v>Resolução TSE nº 22.071/2005 alterada pela Resolução TSE nº 22720/2008. Portaria Conjunta nº 1/2018</v>
      </c>
      <c r="J19" s="142"/>
    </row>
    <row r="20" spans="1:10" ht="60" customHeight="1">
      <c r="A20" s="72" t="s">
        <v>40</v>
      </c>
      <c r="B20" s="73">
        <f t="shared" si="3"/>
        <v>906</v>
      </c>
      <c r="C20" s="143">
        <v>0</v>
      </c>
      <c r="D20" s="144">
        <v>0</v>
      </c>
      <c r="E20" s="83">
        <f t="shared" si="0"/>
        <v>906</v>
      </c>
      <c r="F20" s="145">
        <f t="shared" si="1"/>
        <v>906</v>
      </c>
      <c r="G20" s="146">
        <v>0</v>
      </c>
      <c r="H20" s="86">
        <f t="shared" si="2"/>
        <v>906</v>
      </c>
      <c r="I20" s="147" t="str">
        <f t="shared" si="4"/>
        <v>Resolução TSE nº 22.071/2005 alterada pela Resolução TSE nº 22720/2008. Portaria Conjunta nº 1/2018</v>
      </c>
      <c r="J20" s="148"/>
    </row>
    <row r="21" spans="1:10" ht="19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</row>
  </sheetData>
  <mergeCells count="10">
    <mergeCell ref="B7:E7"/>
    <mergeCell ref="I7:I8"/>
    <mergeCell ref="A1:J1"/>
    <mergeCell ref="A2:J2"/>
    <mergeCell ref="A6:A8"/>
    <mergeCell ref="B6:I6"/>
    <mergeCell ref="J6:J8"/>
    <mergeCell ref="F7:H7"/>
    <mergeCell ref="C3:D3"/>
    <mergeCell ref="C4:D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5"/>
  <cols>
    <col min="1" max="8" width="15.7109375" customWidth="1"/>
    <col min="9" max="9" width="60.7109375" customWidth="1"/>
    <col min="10" max="10" width="76.7109375" customWidth="1"/>
  </cols>
  <sheetData>
    <row r="1" spans="1:10" ht="49.5" customHeight="1">
      <c r="A1" s="332" t="s">
        <v>50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49.5" customHeight="1">
      <c r="A2" s="333" t="s">
        <v>51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30" customHeight="1">
      <c r="A3" s="150" t="s">
        <v>2</v>
      </c>
      <c r="B3" s="151" t="s">
        <v>4</v>
      </c>
      <c r="C3" s="343" t="s">
        <v>3</v>
      </c>
      <c r="D3" s="344"/>
      <c r="E3" s="150"/>
      <c r="F3" s="150"/>
      <c r="G3" s="150"/>
      <c r="H3" s="150"/>
      <c r="I3" s="150"/>
      <c r="J3" s="150"/>
    </row>
    <row r="4" spans="1:10" ht="30" customHeight="1">
      <c r="A4" s="150" t="s">
        <v>5</v>
      </c>
      <c r="B4" s="152" t="s">
        <v>6</v>
      </c>
      <c r="C4" s="345" t="s">
        <v>7</v>
      </c>
      <c r="D4" s="346"/>
      <c r="E4" s="150"/>
      <c r="F4" s="150"/>
      <c r="G4" s="150"/>
      <c r="H4" s="150"/>
      <c r="I4" s="150"/>
      <c r="J4" s="150"/>
    </row>
    <row r="5" spans="1:10" ht="19.5" customHeight="1">
      <c r="A5" s="153"/>
      <c r="B5" s="154"/>
      <c r="C5" s="153"/>
      <c r="D5" s="153"/>
      <c r="E5" s="153"/>
      <c r="F5" s="153"/>
      <c r="G5" s="153"/>
      <c r="H5" s="153"/>
      <c r="I5" s="153"/>
      <c r="J5" s="153"/>
    </row>
    <row r="6" spans="1:10" ht="30" customHeight="1">
      <c r="A6" s="334" t="s">
        <v>8</v>
      </c>
      <c r="B6" s="337" t="s">
        <v>9</v>
      </c>
      <c r="C6" s="337"/>
      <c r="D6" s="337"/>
      <c r="E6" s="337"/>
      <c r="F6" s="337"/>
      <c r="G6" s="337"/>
      <c r="H6" s="337"/>
      <c r="I6" s="337"/>
      <c r="J6" s="338" t="s">
        <v>10</v>
      </c>
    </row>
    <row r="7" spans="1:10" ht="30" customHeight="1">
      <c r="A7" s="335"/>
      <c r="B7" s="341" t="s">
        <v>11</v>
      </c>
      <c r="C7" s="341"/>
      <c r="D7" s="341"/>
      <c r="E7" s="341"/>
      <c r="F7" s="341" t="s">
        <v>12</v>
      </c>
      <c r="G7" s="341"/>
      <c r="H7" s="341"/>
      <c r="I7" s="341" t="s">
        <v>13</v>
      </c>
      <c r="J7" s="339"/>
    </row>
    <row r="8" spans="1:10" ht="30" customHeight="1">
      <c r="A8" s="348"/>
      <c r="B8" s="155" t="s">
        <v>14</v>
      </c>
      <c r="C8" s="155" t="s">
        <v>15</v>
      </c>
      <c r="D8" s="155" t="s">
        <v>16</v>
      </c>
      <c r="E8" s="155" t="s">
        <v>17</v>
      </c>
      <c r="F8" s="155" t="s">
        <v>18</v>
      </c>
      <c r="G8" s="155" t="s">
        <v>19</v>
      </c>
      <c r="H8" s="155" t="s">
        <v>20</v>
      </c>
      <c r="I8" s="347"/>
      <c r="J8" s="340"/>
    </row>
    <row r="9" spans="1:10" ht="60" customHeight="1">
      <c r="A9" s="156" t="s">
        <v>21</v>
      </c>
      <c r="B9" s="157">
        <v>4</v>
      </c>
      <c r="C9" s="158">
        <v>0</v>
      </c>
      <c r="D9" s="159">
        <v>0</v>
      </c>
      <c r="E9" s="157">
        <f t="shared" ref="E9:E20" si="0">B9+C9-D9</f>
        <v>4</v>
      </c>
      <c r="F9" s="160">
        <f t="shared" ref="F9:F20" si="1">E9</f>
        <v>4</v>
      </c>
      <c r="G9" s="161">
        <v>0</v>
      </c>
      <c r="H9" s="162">
        <f t="shared" ref="H9:H20" si="2">F9</f>
        <v>4</v>
      </c>
      <c r="I9" s="163" t="s">
        <v>52</v>
      </c>
      <c r="J9" s="164"/>
    </row>
    <row r="10" spans="1:10" ht="60" customHeight="1">
      <c r="A10" s="156" t="s">
        <v>24</v>
      </c>
      <c r="B10" s="157">
        <f t="shared" ref="B10:B20" si="3">H9</f>
        <v>4</v>
      </c>
      <c r="C10" s="165">
        <v>0</v>
      </c>
      <c r="D10" s="166">
        <v>0</v>
      </c>
      <c r="E10" s="167">
        <f t="shared" si="0"/>
        <v>4</v>
      </c>
      <c r="F10" s="168">
        <f t="shared" si="1"/>
        <v>4</v>
      </c>
      <c r="G10" s="169">
        <v>0</v>
      </c>
      <c r="H10" s="170">
        <f t="shared" si="2"/>
        <v>4</v>
      </c>
      <c r="I10" s="171" t="s">
        <v>52</v>
      </c>
      <c r="J10" s="172" t="s">
        <v>53</v>
      </c>
    </row>
    <row r="11" spans="1:10" ht="60" customHeight="1">
      <c r="A11" s="156" t="s">
        <v>26</v>
      </c>
      <c r="B11" s="157">
        <f t="shared" si="3"/>
        <v>4</v>
      </c>
      <c r="C11" s="173">
        <v>0</v>
      </c>
      <c r="D11" s="174">
        <v>0</v>
      </c>
      <c r="E11" s="167">
        <f t="shared" si="0"/>
        <v>4</v>
      </c>
      <c r="F11" s="175">
        <f t="shared" si="1"/>
        <v>4</v>
      </c>
      <c r="G11" s="176">
        <v>0</v>
      </c>
      <c r="H11" s="170">
        <f t="shared" si="2"/>
        <v>4</v>
      </c>
      <c r="I11" s="177" t="s">
        <v>52</v>
      </c>
      <c r="J11" s="178"/>
    </row>
    <row r="12" spans="1:10" ht="60" customHeight="1">
      <c r="A12" s="156" t="s">
        <v>29</v>
      </c>
      <c r="B12" s="157">
        <f t="shared" si="3"/>
        <v>4</v>
      </c>
      <c r="C12" s="179">
        <v>0</v>
      </c>
      <c r="D12" s="180">
        <v>0</v>
      </c>
      <c r="E12" s="167">
        <f t="shared" si="0"/>
        <v>4</v>
      </c>
      <c r="F12" s="181">
        <f t="shared" si="1"/>
        <v>4</v>
      </c>
      <c r="G12" s="182">
        <v>0</v>
      </c>
      <c r="H12" s="170">
        <f t="shared" si="2"/>
        <v>4</v>
      </c>
      <c r="I12" s="183" t="str">
        <f t="shared" ref="I12:I20" si="4">I11</f>
        <v xml:space="preserve">  Resolução TSE nº 22.697/2008 alterada pela Resolução TSE n° 23.055/2009</v>
      </c>
      <c r="J12" s="184"/>
    </row>
    <row r="13" spans="1:10" ht="60" customHeight="1">
      <c r="A13" s="156" t="s">
        <v>32</v>
      </c>
      <c r="B13" s="157">
        <f t="shared" si="3"/>
        <v>4</v>
      </c>
      <c r="C13" s="185">
        <v>0</v>
      </c>
      <c r="D13" s="186">
        <v>0</v>
      </c>
      <c r="E13" s="167">
        <f t="shared" si="0"/>
        <v>4</v>
      </c>
      <c r="F13" s="187">
        <f t="shared" si="1"/>
        <v>4</v>
      </c>
      <c r="G13" s="188">
        <v>0</v>
      </c>
      <c r="H13" s="170">
        <f t="shared" si="2"/>
        <v>4</v>
      </c>
      <c r="I13" s="189" t="str">
        <f t="shared" si="4"/>
        <v xml:space="preserve">  Resolução TSE nº 22.697/2008 alterada pela Resolução TSE n° 23.055/2009</v>
      </c>
      <c r="J13" s="190"/>
    </row>
    <row r="14" spans="1:10" ht="60" customHeight="1">
      <c r="A14" s="156" t="s">
        <v>34</v>
      </c>
      <c r="B14" s="157">
        <f t="shared" si="3"/>
        <v>4</v>
      </c>
      <c r="C14" s="191">
        <v>0</v>
      </c>
      <c r="D14" s="192">
        <v>0</v>
      </c>
      <c r="E14" s="167">
        <f t="shared" si="0"/>
        <v>4</v>
      </c>
      <c r="F14" s="193">
        <f t="shared" si="1"/>
        <v>4</v>
      </c>
      <c r="G14" s="194">
        <v>0</v>
      </c>
      <c r="H14" s="170">
        <f t="shared" si="2"/>
        <v>4</v>
      </c>
      <c r="I14" s="195" t="str">
        <f t="shared" si="4"/>
        <v xml:space="preserve">  Resolução TSE nº 22.697/2008 alterada pela Resolução TSE n° 23.055/2009</v>
      </c>
      <c r="J14" s="196"/>
    </row>
    <row r="15" spans="1:10" ht="60" customHeight="1">
      <c r="A15" s="156" t="s">
        <v>35</v>
      </c>
      <c r="B15" s="157">
        <f t="shared" si="3"/>
        <v>4</v>
      </c>
      <c r="C15" s="197">
        <v>0</v>
      </c>
      <c r="D15" s="198">
        <v>0</v>
      </c>
      <c r="E15" s="167">
        <f t="shared" si="0"/>
        <v>4</v>
      </c>
      <c r="F15" s="199">
        <f t="shared" si="1"/>
        <v>4</v>
      </c>
      <c r="G15" s="200">
        <v>0</v>
      </c>
      <c r="H15" s="170">
        <f t="shared" si="2"/>
        <v>4</v>
      </c>
      <c r="I15" s="201" t="str">
        <f t="shared" si="4"/>
        <v xml:space="preserve">  Resolução TSE nº 22.697/2008 alterada pela Resolução TSE n° 23.055/2009</v>
      </c>
      <c r="J15" s="202"/>
    </row>
    <row r="16" spans="1:10" ht="60" customHeight="1">
      <c r="A16" s="156" t="s">
        <v>36</v>
      </c>
      <c r="B16" s="157">
        <f t="shared" si="3"/>
        <v>4</v>
      </c>
      <c r="C16" s="203">
        <v>0</v>
      </c>
      <c r="D16" s="204">
        <v>0</v>
      </c>
      <c r="E16" s="167">
        <f t="shared" si="0"/>
        <v>4</v>
      </c>
      <c r="F16" s="205">
        <f t="shared" si="1"/>
        <v>4</v>
      </c>
      <c r="G16" s="206">
        <v>0</v>
      </c>
      <c r="H16" s="170">
        <f t="shared" si="2"/>
        <v>4</v>
      </c>
      <c r="I16" s="207" t="str">
        <f t="shared" si="4"/>
        <v xml:space="preserve">  Resolução TSE nº 22.697/2008 alterada pela Resolução TSE n° 23.055/2009</v>
      </c>
      <c r="J16" s="208"/>
    </row>
    <row r="17" spans="1:10" ht="60" customHeight="1">
      <c r="A17" s="156" t="s">
        <v>37</v>
      </c>
      <c r="B17" s="157">
        <f t="shared" si="3"/>
        <v>4</v>
      </c>
      <c r="C17" s="209">
        <v>0</v>
      </c>
      <c r="D17" s="210">
        <v>0</v>
      </c>
      <c r="E17" s="167">
        <f t="shared" si="0"/>
        <v>4</v>
      </c>
      <c r="F17" s="211">
        <f t="shared" si="1"/>
        <v>4</v>
      </c>
      <c r="G17" s="212">
        <v>0</v>
      </c>
      <c r="H17" s="170">
        <f t="shared" si="2"/>
        <v>4</v>
      </c>
      <c r="I17" s="213" t="str">
        <f t="shared" si="4"/>
        <v xml:space="preserve">  Resolução TSE nº 22.697/2008 alterada pela Resolução TSE n° 23.055/2009</v>
      </c>
      <c r="J17" s="214"/>
    </row>
    <row r="18" spans="1:10" ht="60" customHeight="1">
      <c r="A18" s="156" t="s">
        <v>38</v>
      </c>
      <c r="B18" s="157">
        <f t="shared" si="3"/>
        <v>4</v>
      </c>
      <c r="C18" s="215">
        <v>0</v>
      </c>
      <c r="D18" s="216">
        <v>0</v>
      </c>
      <c r="E18" s="167">
        <f t="shared" si="0"/>
        <v>4</v>
      </c>
      <c r="F18" s="217">
        <f t="shared" si="1"/>
        <v>4</v>
      </c>
      <c r="G18" s="218">
        <v>0</v>
      </c>
      <c r="H18" s="170">
        <f t="shared" si="2"/>
        <v>4</v>
      </c>
      <c r="I18" s="219" t="str">
        <f t="shared" si="4"/>
        <v xml:space="preserve">  Resolução TSE nº 22.697/2008 alterada pela Resolução TSE n° 23.055/2009</v>
      </c>
      <c r="J18" s="220"/>
    </row>
    <row r="19" spans="1:10" ht="60" customHeight="1">
      <c r="A19" s="156" t="s">
        <v>39</v>
      </c>
      <c r="B19" s="157">
        <f t="shared" si="3"/>
        <v>4</v>
      </c>
      <c r="C19" s="221">
        <v>0</v>
      </c>
      <c r="D19" s="222">
        <v>0</v>
      </c>
      <c r="E19" s="167">
        <f t="shared" si="0"/>
        <v>4</v>
      </c>
      <c r="F19" s="223">
        <f t="shared" si="1"/>
        <v>4</v>
      </c>
      <c r="G19" s="224">
        <v>0</v>
      </c>
      <c r="H19" s="170">
        <f t="shared" si="2"/>
        <v>4</v>
      </c>
      <c r="I19" s="225" t="str">
        <f t="shared" si="4"/>
        <v xml:space="preserve">  Resolução TSE nº 22.697/2008 alterada pela Resolução TSE n° 23.055/2009</v>
      </c>
      <c r="J19" s="226"/>
    </row>
    <row r="20" spans="1:10" ht="60" customHeight="1">
      <c r="A20" s="156" t="s">
        <v>40</v>
      </c>
      <c r="B20" s="157">
        <f t="shared" si="3"/>
        <v>4</v>
      </c>
      <c r="C20" s="227">
        <v>0</v>
      </c>
      <c r="D20" s="228">
        <v>0</v>
      </c>
      <c r="E20" s="167">
        <f t="shared" si="0"/>
        <v>4</v>
      </c>
      <c r="F20" s="229">
        <f t="shared" si="1"/>
        <v>4</v>
      </c>
      <c r="G20" s="230">
        <v>0</v>
      </c>
      <c r="H20" s="170">
        <f t="shared" si="2"/>
        <v>4</v>
      </c>
      <c r="I20" s="231" t="str">
        <f t="shared" si="4"/>
        <v xml:space="preserve">  Resolução TSE nº 22.697/2008 alterada pela Resolução TSE n° 23.055/2009</v>
      </c>
      <c r="J20" s="232"/>
    </row>
    <row r="21" spans="1:10" ht="19.5" customHeigh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</row>
  </sheetData>
  <mergeCells count="10">
    <mergeCell ref="A1:J1"/>
    <mergeCell ref="A2:J2"/>
    <mergeCell ref="A6:A8"/>
    <mergeCell ref="B6:I6"/>
    <mergeCell ref="J6:J8"/>
    <mergeCell ref="B7:E7"/>
    <mergeCell ref="F7:H7"/>
    <mergeCell ref="I7:I8"/>
    <mergeCell ref="C3:D3"/>
    <mergeCell ref="C4:D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view="pageBreakPreview" zoomScale="60" zoomScaleNormal="100" workbookViewId="0">
      <selection activeCell="G3" sqref="G3"/>
    </sheetView>
  </sheetViews>
  <sheetFormatPr defaultRowHeight="15"/>
  <cols>
    <col min="1" max="1" width="2.5703125" customWidth="1"/>
    <col min="2" max="2" width="40.7109375" customWidth="1"/>
    <col min="3" max="3" width="35.7109375" customWidth="1"/>
    <col min="4" max="10" width="20.7109375" customWidth="1"/>
  </cols>
  <sheetData>
    <row r="1" spans="1:10" ht="49.5" customHeight="1">
      <c r="A1" s="234"/>
      <c r="B1" s="235" t="s">
        <v>54</v>
      </c>
      <c r="C1" s="234"/>
      <c r="D1" s="234"/>
      <c r="E1" s="234"/>
      <c r="F1" s="234"/>
      <c r="G1" s="234"/>
      <c r="H1" s="234"/>
      <c r="I1" s="234"/>
      <c r="J1" s="234"/>
    </row>
    <row r="2" spans="1:10" ht="30" customHeight="1">
      <c r="A2" s="236"/>
      <c r="B2" s="236" t="s">
        <v>55</v>
      </c>
      <c r="C2" s="237" t="s">
        <v>56</v>
      </c>
      <c r="D2" s="236"/>
      <c r="E2" s="236"/>
      <c r="F2" s="236"/>
      <c r="G2" s="236"/>
      <c r="H2" s="236"/>
      <c r="I2" s="236"/>
      <c r="J2" s="236"/>
    </row>
    <row r="3" spans="1:10" ht="30" customHeight="1">
      <c r="A3" s="236"/>
      <c r="B3" s="236" t="s">
        <v>5</v>
      </c>
      <c r="C3" s="238" t="s">
        <v>7</v>
      </c>
      <c r="D3" s="236"/>
      <c r="E3" s="236"/>
      <c r="F3" s="236"/>
      <c r="G3" s="236"/>
      <c r="H3" s="236"/>
      <c r="I3" s="236"/>
      <c r="J3" s="236"/>
    </row>
    <row r="4" spans="1:10" ht="30" customHeight="1">
      <c r="A4" s="236"/>
      <c r="B4" s="236" t="s">
        <v>57</v>
      </c>
      <c r="C4" s="239" t="s">
        <v>4</v>
      </c>
      <c r="D4" s="240" t="s">
        <v>3</v>
      </c>
      <c r="E4" s="236"/>
      <c r="F4" s="236"/>
      <c r="G4" s="236"/>
      <c r="H4" s="236"/>
      <c r="I4" s="236"/>
      <c r="J4" s="236"/>
    </row>
    <row r="5" spans="1:10" ht="39.75" customHeight="1">
      <c r="A5" s="241"/>
      <c r="B5" s="349" t="s">
        <v>58</v>
      </c>
      <c r="C5" s="349"/>
      <c r="D5" s="349"/>
      <c r="E5" s="349"/>
      <c r="F5" s="349"/>
      <c r="G5" s="349"/>
      <c r="H5" s="349"/>
      <c r="I5" s="349"/>
      <c r="J5" s="349"/>
    </row>
    <row r="6" spans="1:10" ht="19.5" customHeight="1">
      <c r="A6" s="236"/>
      <c r="B6" s="242"/>
      <c r="C6" s="242"/>
      <c r="D6" s="242"/>
      <c r="E6" s="242"/>
      <c r="F6" s="242"/>
      <c r="G6" s="242"/>
      <c r="H6" s="242"/>
      <c r="I6" s="242"/>
      <c r="J6" s="242"/>
    </row>
    <row r="7" spans="1:10" ht="39.75" customHeight="1">
      <c r="A7" s="236"/>
      <c r="B7" s="237" t="s">
        <v>59</v>
      </c>
      <c r="C7" s="236"/>
      <c r="D7" s="236"/>
      <c r="E7" s="236"/>
      <c r="F7" s="236"/>
      <c r="G7" s="236"/>
      <c r="H7" s="236"/>
      <c r="I7" s="236"/>
      <c r="J7" s="236"/>
    </row>
    <row r="8" spans="1:10" ht="39.75" customHeight="1">
      <c r="A8" s="243"/>
      <c r="B8" s="356" t="s">
        <v>60</v>
      </c>
      <c r="C8" s="359"/>
      <c r="D8" s="359" t="s">
        <v>61</v>
      </c>
      <c r="E8" s="359"/>
      <c r="F8" s="359"/>
      <c r="G8" s="359"/>
      <c r="H8" s="359"/>
      <c r="I8" s="359"/>
      <c r="J8" s="361"/>
    </row>
    <row r="9" spans="1:10" ht="30" customHeight="1">
      <c r="A9" s="243"/>
      <c r="B9" s="356" t="s">
        <v>62</v>
      </c>
      <c r="C9" s="359" t="s">
        <v>63</v>
      </c>
      <c r="D9" s="359" t="s">
        <v>64</v>
      </c>
      <c r="E9" s="359" t="s">
        <v>65</v>
      </c>
      <c r="F9" s="359" t="s">
        <v>66</v>
      </c>
      <c r="G9" s="359" t="s">
        <v>67</v>
      </c>
      <c r="H9" s="359" t="s">
        <v>68</v>
      </c>
      <c r="I9" s="359"/>
      <c r="J9" s="361"/>
    </row>
    <row r="10" spans="1:10" ht="30" customHeight="1">
      <c r="A10" s="243"/>
      <c r="B10" s="356"/>
      <c r="C10" s="359"/>
      <c r="D10" s="359"/>
      <c r="E10" s="359"/>
      <c r="F10" s="359"/>
      <c r="G10" s="359"/>
      <c r="H10" s="244" t="s">
        <v>18</v>
      </c>
      <c r="I10" s="244" t="s">
        <v>19</v>
      </c>
      <c r="J10" s="245" t="s">
        <v>20</v>
      </c>
    </row>
    <row r="11" spans="1:10" ht="34.5" customHeight="1">
      <c r="A11" s="243"/>
      <c r="B11" s="246" t="s">
        <v>6</v>
      </c>
      <c r="C11" s="246" t="s">
        <v>7</v>
      </c>
      <c r="D11" s="247">
        <f>IF(C4="JANEIRO",BEN_AA!$H$9,IF(C4="FEVEREIRO",BEN_AA!$H$10,IF(C4="MARÇO",BEN_AA!$H$11,IF(C4="ABRIL",BEN_AA!$H$12,IF(C4="MAIO",BEN_AA!$H$13,IF(C4="JUNHO",BEN_AA!$H$14,IF(C4="JULHO",BEN_AA!$H$15,IF(C4="AGOSTO",BEN_AA!$H$16,IF(C4="SETEMBRO",BEN_AA!$H$17,IF(C4="OUTUBRO",BEN_AA!$H$18,IF(C4="NOVEMBRO",BEN_AA!$H$19,IF(C4="DEZEMBRO",BEN_AA!$H$20,0))))))))))))</f>
        <v>905</v>
      </c>
      <c r="E11" s="248">
        <f>IF(C4="JANEIRO",BEN_APE!$H$9,IF(C4="FEVEREIRO",BEN_APE!$H$10,IF(C4="MARÇO",BEN_APE!$H$11,IF(C4="ABRIL",BEN_APE!$H$12,IF(C4="MAIO",BEN_APE!$H$13,IF(C4="JUNHO",BEN_APE!$H$14,IF(C4="JULHO",BEN_APE!$H$15,IF(C4="AGOSTO",BEN_APE!$H$16,IF(C4="SETEMBRO",BEN_APE!$H$17,IF(C4="OUTUBRO",BEN_APE!$H$18,IF(C4="NOVEMBRO",BEN_APE!$H$19,IF(C4="DEZEMBRO",BEN_APE!$H$20,0))))))))))))</f>
        <v>199</v>
      </c>
      <c r="F11" s="249">
        <f>IF(C4="JANEIRO",BEN_AT!$H$9,IF(C4="FEVEREIRO",BEN_AT!$H$10,IF(C4="MARÇO",BEN_AT!$H$11,IF(C4="ABRIL",BEN_AT!$H$12,IF(C4="MAIO",BEN_AT!$H$13,IF(C4="JUNHO",BEN_AT!$H$14,IF(C4="JULHO",BEN_AT!$H$15,IF(C4="AGOSTO",BEN_AT!$H$16,IF(C4="SETEMBRO",BEN_AT!$H$17,IF(C4="OUTUBRO",BEN_AT!$H$18,IF(C4="NOVEMBRO",BEN_AT!$H$19,IF(C4="DEZEMBRO",BEN_AT!$H$20,0))))))))))))</f>
        <v>4</v>
      </c>
      <c r="G11" s="250">
        <v>0</v>
      </c>
      <c r="H11" s="251">
        <f>IF(C4="JANEIRO",BEN_AMO!$F$9,IF(C4="FEVEREIRO",BEN_AMO!$F$10,IF(C4="MARÇO",BEN_AMO!$F$11,IF(C4="ABRIL",BEN_AMO!$F$12,IF(C4="MAIO",BEN_AMO!$F$13,IF(C4="JUNHO",BEN_AMO!$F$14,IF(C4="JULHO",BEN_AMO!$F$15,IF(C4="AGOSTO",BEN_AMO!$F$16,IF(C4="SETEMBRO",BEN_AMO!$F$17,IF(C4="OUTUBRO",BEN_AMO!$F$18,IF(C4="NOVEMBRO",BEN_AMO!$F$19,IF(C4="DEZEMBRO",BEN_AMO!$F$20,0))))))))))))</f>
        <v>1198</v>
      </c>
      <c r="I11" s="252">
        <f>IF(C4="JANEIRO",BEN_AMO!$G$9,IF(C4="FEVEREIRO",BEN_AMO!$G$10,IF(C4="MARÇO",BEN_AMO!$G$11,IF(C4="ABRIL",BEN_AMO!$G$12,IF(C4="MAIO",BEN_AMO!$G$13,IF(C4="JUNHO",BEN_AMO!$G$14,IF(C4="JULHO",BEN_AMO!$G$15,IF(C4="AGOSTO",BEN_AMO!$G$16,IF(C4="SETEMBRO",BEN_AMO!$G$17,IF(C4="OUTUBRO",BEN_AMO!$G$18,IF(C4="NOVEMBRO",BEN_AMO!$G$19,IF(C4="DEZEMBRO",BEN_AMO!$G$20, ))))))))))))</f>
        <v>1998</v>
      </c>
      <c r="J11" s="253">
        <f>H11+I11</f>
        <v>3196</v>
      </c>
    </row>
    <row r="12" spans="1:10" ht="34.5" customHeight="1">
      <c r="A12" s="243"/>
      <c r="B12" s="355" t="s">
        <v>20</v>
      </c>
      <c r="C12" s="356"/>
      <c r="D12" s="254">
        <f t="shared" ref="D12:J12" si="0">SUM(D11:D11)</f>
        <v>905</v>
      </c>
      <c r="E12" s="254">
        <f t="shared" si="0"/>
        <v>199</v>
      </c>
      <c r="F12" s="254">
        <f t="shared" si="0"/>
        <v>4</v>
      </c>
      <c r="G12" s="254">
        <f t="shared" si="0"/>
        <v>0</v>
      </c>
      <c r="H12" s="254">
        <f t="shared" si="0"/>
        <v>1198</v>
      </c>
      <c r="I12" s="254">
        <f t="shared" si="0"/>
        <v>1998</v>
      </c>
      <c r="J12" s="255">
        <f t="shared" si="0"/>
        <v>3196</v>
      </c>
    </row>
    <row r="13" spans="1:10" ht="30" customHeight="1">
      <c r="A13" s="243"/>
      <c r="B13" s="357"/>
      <c r="C13" s="357"/>
      <c r="D13" s="357"/>
      <c r="E13" s="357"/>
      <c r="F13" s="357"/>
      <c r="G13" s="357"/>
      <c r="H13" s="357"/>
      <c r="I13" s="357"/>
      <c r="J13" s="357"/>
    </row>
    <row r="14" spans="1:10" ht="30" customHeight="1">
      <c r="A14" s="243"/>
      <c r="B14" s="358" t="s">
        <v>69</v>
      </c>
      <c r="C14" s="358"/>
      <c r="D14" s="358"/>
      <c r="E14" s="358"/>
      <c r="F14" s="358"/>
      <c r="G14" s="358"/>
      <c r="H14" s="358"/>
      <c r="I14" s="358"/>
      <c r="J14" s="358"/>
    </row>
    <row r="15" spans="1:10" ht="39.75" customHeight="1">
      <c r="A15" s="243"/>
      <c r="B15" s="355" t="s">
        <v>70</v>
      </c>
      <c r="C15" s="356"/>
      <c r="D15" s="244" t="s">
        <v>71</v>
      </c>
      <c r="E15" s="361" t="s">
        <v>72</v>
      </c>
      <c r="F15" s="355"/>
      <c r="G15" s="355"/>
      <c r="H15" s="355"/>
      <c r="I15" s="355"/>
      <c r="J15" s="355"/>
    </row>
    <row r="16" spans="1:10" ht="34.5" customHeight="1">
      <c r="A16" s="243"/>
      <c r="B16" s="352" t="s">
        <v>73</v>
      </c>
      <c r="C16" s="353"/>
      <c r="D16" s="256">
        <v>910.08</v>
      </c>
      <c r="E16" s="350" t="s">
        <v>74</v>
      </c>
      <c r="F16" s="351"/>
      <c r="G16" s="351"/>
      <c r="H16" s="351"/>
      <c r="I16" s="351"/>
      <c r="J16" s="351"/>
    </row>
    <row r="17" spans="1:10" ht="34.5" customHeight="1">
      <c r="A17" s="243"/>
      <c r="B17" s="352" t="s">
        <v>75</v>
      </c>
      <c r="C17" s="353"/>
      <c r="D17" s="256">
        <v>719.62</v>
      </c>
      <c r="E17" s="350" t="s">
        <v>76</v>
      </c>
      <c r="F17" s="351"/>
      <c r="G17" s="351"/>
      <c r="H17" s="351"/>
      <c r="I17" s="351"/>
      <c r="J17" s="351"/>
    </row>
    <row r="18" spans="1:10" ht="34.5" customHeight="1">
      <c r="A18" s="243"/>
      <c r="B18" s="352" t="s">
        <v>77</v>
      </c>
      <c r="C18" s="353"/>
      <c r="D18" s="256"/>
      <c r="E18" s="354" t="s">
        <v>78</v>
      </c>
      <c r="F18" s="352"/>
      <c r="G18" s="352"/>
      <c r="H18" s="352"/>
      <c r="I18" s="352"/>
      <c r="J18" s="352"/>
    </row>
    <row r="19" spans="1:10" ht="34.5" customHeight="1">
      <c r="A19" s="243"/>
      <c r="B19" s="352" t="s">
        <v>79</v>
      </c>
      <c r="C19" s="353"/>
      <c r="D19" s="257" t="s">
        <v>80</v>
      </c>
      <c r="E19" s="350" t="s">
        <v>81</v>
      </c>
      <c r="F19" s="351"/>
      <c r="G19" s="351"/>
      <c r="H19" s="351"/>
      <c r="I19" s="351"/>
      <c r="J19" s="351"/>
    </row>
    <row r="20" spans="1:10" ht="34.5" customHeight="1">
      <c r="A20" s="243"/>
      <c r="B20" s="352" t="s">
        <v>82</v>
      </c>
      <c r="C20" s="353"/>
      <c r="D20" s="256">
        <f>IF(C11="TSE",508.16,401.81)</f>
        <v>508.16</v>
      </c>
      <c r="E20" s="354" t="s">
        <v>83</v>
      </c>
      <c r="F20" s="352"/>
      <c r="G20" s="352"/>
      <c r="H20" s="352"/>
      <c r="I20" s="352"/>
      <c r="J20" s="352"/>
    </row>
    <row r="21" spans="1:10" ht="15" customHeight="1">
      <c r="A21" s="243"/>
      <c r="B21" s="258"/>
      <c r="C21" s="258"/>
      <c r="D21" s="258"/>
      <c r="E21" s="259"/>
      <c r="F21" s="259"/>
      <c r="G21" s="259"/>
      <c r="H21" s="259"/>
      <c r="I21" s="259"/>
      <c r="J21" s="259"/>
    </row>
    <row r="22" spans="1:10" ht="15" customHeight="1">
      <c r="A22" s="243"/>
      <c r="B22" s="360"/>
      <c r="C22" s="360"/>
      <c r="D22" s="360"/>
      <c r="E22" s="360"/>
      <c r="F22" s="360"/>
      <c r="G22" s="360"/>
      <c r="H22" s="360"/>
      <c r="I22" s="360"/>
      <c r="J22" s="360"/>
    </row>
    <row r="23" spans="1:10" ht="15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</row>
    <row r="24" spans="1:10" ht="15" customHeight="1">
      <c r="A24" s="243"/>
      <c r="B24" s="243"/>
      <c r="C24" s="243"/>
      <c r="D24" s="243"/>
      <c r="E24" s="243"/>
      <c r="F24" s="243"/>
      <c r="G24" s="243"/>
      <c r="H24" s="260"/>
      <c r="I24" s="243"/>
      <c r="J24" s="243"/>
    </row>
  </sheetData>
  <mergeCells count="26"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E19:J19"/>
    <mergeCell ref="B15:C15"/>
    <mergeCell ref="B20:C20"/>
    <mergeCell ref="E20:J20"/>
    <mergeCell ref="B17:C17"/>
    <mergeCell ref="B5:J5"/>
    <mergeCell ref="E17:J17"/>
    <mergeCell ref="B18:C18"/>
    <mergeCell ref="E18:J18"/>
    <mergeCell ref="E16:J16"/>
    <mergeCell ref="B12:C12"/>
    <mergeCell ref="B13:J13"/>
    <mergeCell ref="B14:J14"/>
    <mergeCell ref="B8:C8"/>
    <mergeCell ref="B9:B10"/>
    <mergeCell ref="C9:C10"/>
  </mergeCells>
  <pageMargins left="0" right="0" top="0" bottom="0" header="0" footer="0"/>
  <pageSetup paperSize="9" scale="45" firstPageNumber="0" fitToWidth="0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5"/>
  <cols>
    <col min="1" max="8" width="15.7109375" customWidth="1"/>
    <col min="9" max="9" width="60.7109375" customWidth="1"/>
    <col min="10" max="10" width="76.7109375" customWidth="1"/>
  </cols>
  <sheetData>
    <row r="1" spans="1:10" ht="49.5" customHeight="1">
      <c r="A1" s="332" t="s">
        <v>84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49.5" customHeight="1">
      <c r="A2" s="333" t="s">
        <v>85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30" customHeight="1">
      <c r="A3" s="261" t="s">
        <v>2</v>
      </c>
      <c r="B3" s="262" t="s">
        <v>4</v>
      </c>
      <c r="C3" s="344" t="s">
        <v>3</v>
      </c>
      <c r="D3" s="362"/>
      <c r="E3" s="261"/>
      <c r="F3" s="261"/>
      <c r="G3" s="261"/>
      <c r="H3" s="261"/>
      <c r="I3" s="261"/>
      <c r="J3" s="261"/>
    </row>
    <row r="4" spans="1:10" ht="30" customHeight="1">
      <c r="A4" s="261" t="s">
        <v>5</v>
      </c>
      <c r="B4" s="263" t="s">
        <v>6</v>
      </c>
      <c r="C4" s="346" t="s">
        <v>7</v>
      </c>
      <c r="D4" s="363"/>
      <c r="E4" s="261"/>
      <c r="F4" s="261"/>
      <c r="G4" s="261"/>
      <c r="H4" s="261"/>
      <c r="I4" s="261"/>
      <c r="J4" s="261"/>
    </row>
    <row r="5" spans="1:10" ht="19.5" customHeight="1">
      <c r="A5" s="264"/>
      <c r="B5" s="265"/>
      <c r="C5" s="264"/>
      <c r="D5" s="264"/>
      <c r="E5" s="264"/>
      <c r="F5" s="264"/>
      <c r="G5" s="264"/>
      <c r="H5" s="264"/>
      <c r="I5" s="264"/>
      <c r="J5" s="264"/>
    </row>
    <row r="6" spans="1:10" ht="30" customHeight="1">
      <c r="A6" s="334" t="s">
        <v>8</v>
      </c>
      <c r="B6" s="337" t="s">
        <v>9</v>
      </c>
      <c r="C6" s="337"/>
      <c r="D6" s="337"/>
      <c r="E6" s="337"/>
      <c r="F6" s="337"/>
      <c r="G6" s="337"/>
      <c r="H6" s="337"/>
      <c r="I6" s="337"/>
      <c r="J6" s="338" t="s">
        <v>10</v>
      </c>
    </row>
    <row r="7" spans="1:10" ht="30" customHeight="1">
      <c r="A7" s="335"/>
      <c r="B7" s="341" t="s">
        <v>11</v>
      </c>
      <c r="C7" s="341"/>
      <c r="D7" s="341"/>
      <c r="E7" s="341"/>
      <c r="F7" s="341" t="s">
        <v>12</v>
      </c>
      <c r="G7" s="341"/>
      <c r="H7" s="341"/>
      <c r="I7" s="341" t="s">
        <v>13</v>
      </c>
      <c r="J7" s="339"/>
    </row>
    <row r="8" spans="1:10" ht="30" customHeight="1">
      <c r="A8" s="348"/>
      <c r="B8" s="266" t="s">
        <v>14</v>
      </c>
      <c r="C8" s="266" t="s">
        <v>15</v>
      </c>
      <c r="D8" s="266" t="s">
        <v>16</v>
      </c>
      <c r="E8" s="266" t="s">
        <v>17</v>
      </c>
      <c r="F8" s="266" t="s">
        <v>18</v>
      </c>
      <c r="G8" s="266" t="s">
        <v>19</v>
      </c>
      <c r="H8" s="266" t="s">
        <v>20</v>
      </c>
      <c r="I8" s="347"/>
      <c r="J8" s="340"/>
    </row>
    <row r="9" spans="1:10" ht="60" customHeight="1">
      <c r="A9" s="267" t="s">
        <v>21</v>
      </c>
      <c r="B9" s="268">
        <v>3179</v>
      </c>
      <c r="C9" s="269">
        <v>6</v>
      </c>
      <c r="D9" s="270">
        <v>9</v>
      </c>
      <c r="E9" s="271">
        <f t="shared" ref="E9:E20" si="0">B9+C9-D9</f>
        <v>3176</v>
      </c>
      <c r="F9" s="269">
        <v>1195</v>
      </c>
      <c r="G9" s="270">
        <v>1981</v>
      </c>
      <c r="H9" s="272">
        <f t="shared" ref="H9:H20" si="1">F9+G9</f>
        <v>3176</v>
      </c>
      <c r="I9" s="273" t="s">
        <v>86</v>
      </c>
      <c r="J9" s="273" t="s">
        <v>87</v>
      </c>
    </row>
    <row r="10" spans="1:10" ht="60" customHeight="1">
      <c r="A10" s="267" t="s">
        <v>24</v>
      </c>
      <c r="B10" s="268">
        <f t="shared" ref="B10:B20" si="2">E9</f>
        <v>3176</v>
      </c>
      <c r="C10" s="274">
        <v>15</v>
      </c>
      <c r="D10" s="275">
        <v>9</v>
      </c>
      <c r="E10" s="271">
        <f t="shared" si="0"/>
        <v>3182</v>
      </c>
      <c r="F10" s="274">
        <v>1192</v>
      </c>
      <c r="G10" s="275">
        <v>1990</v>
      </c>
      <c r="H10" s="276">
        <f t="shared" si="1"/>
        <v>3182</v>
      </c>
      <c r="I10" s="273" t="s">
        <v>86</v>
      </c>
      <c r="J10" s="273" t="s">
        <v>88</v>
      </c>
    </row>
    <row r="11" spans="1:10" ht="60" customHeight="1">
      <c r="A11" s="267" t="s">
        <v>26</v>
      </c>
      <c r="B11" s="268">
        <f t="shared" si="2"/>
        <v>3182</v>
      </c>
      <c r="C11" s="274">
        <v>9</v>
      </c>
      <c r="D11" s="275">
        <v>3</v>
      </c>
      <c r="E11" s="271">
        <f t="shared" si="0"/>
        <v>3188</v>
      </c>
      <c r="F11" s="274">
        <v>1195</v>
      </c>
      <c r="G11" s="275">
        <v>1993</v>
      </c>
      <c r="H11" s="276">
        <f t="shared" si="1"/>
        <v>3188</v>
      </c>
      <c r="I11" s="273" t="s">
        <v>86</v>
      </c>
      <c r="J11" s="273" t="s">
        <v>89</v>
      </c>
    </row>
    <row r="12" spans="1:10" ht="60" customHeight="1">
      <c r="A12" s="267" t="s">
        <v>29</v>
      </c>
      <c r="B12" s="268">
        <f t="shared" si="2"/>
        <v>3188</v>
      </c>
      <c r="C12" s="277">
        <v>8</v>
      </c>
      <c r="D12" s="278">
        <v>0</v>
      </c>
      <c r="E12" s="271">
        <f t="shared" si="0"/>
        <v>3196</v>
      </c>
      <c r="F12" s="279">
        <v>1198</v>
      </c>
      <c r="G12" s="280">
        <v>1998</v>
      </c>
      <c r="H12" s="276">
        <f t="shared" si="1"/>
        <v>3196</v>
      </c>
      <c r="I12" s="281" t="str">
        <f t="shared" ref="I12:I20" si="3">I11</f>
        <v>Resolução TSE nº 23.414/2014, Resolução TSE 23.361/2011 e Resolução TSE nº 23.445/2015</v>
      </c>
      <c r="J12" s="282" t="s">
        <v>90</v>
      </c>
    </row>
    <row r="13" spans="1:10" ht="60" customHeight="1">
      <c r="A13" s="267" t="s">
        <v>32</v>
      </c>
      <c r="B13" s="268">
        <f t="shared" si="2"/>
        <v>3196</v>
      </c>
      <c r="C13" s="283">
        <v>1</v>
      </c>
      <c r="D13" s="284">
        <v>0</v>
      </c>
      <c r="E13" s="271">
        <f t="shared" si="0"/>
        <v>3197</v>
      </c>
      <c r="F13" s="285">
        <v>1199</v>
      </c>
      <c r="G13" s="286">
        <f t="shared" ref="G13:G20" si="4">G12</f>
        <v>1998</v>
      </c>
      <c r="H13" s="276">
        <f t="shared" si="1"/>
        <v>3197</v>
      </c>
      <c r="I13" s="287" t="str">
        <f t="shared" si="3"/>
        <v>Resolução TSE nº 23.414/2014, Resolução TSE 23.361/2011 e Resolução TSE nº 23.445/2015</v>
      </c>
      <c r="J13" s="288" t="s">
        <v>91</v>
      </c>
    </row>
    <row r="14" spans="1:10" ht="60" customHeight="1">
      <c r="A14" s="267" t="s">
        <v>34</v>
      </c>
      <c r="B14" s="268">
        <f t="shared" si="2"/>
        <v>3197</v>
      </c>
      <c r="C14" s="289">
        <v>0</v>
      </c>
      <c r="D14" s="290">
        <v>0</v>
      </c>
      <c r="E14" s="271">
        <f t="shared" si="0"/>
        <v>3197</v>
      </c>
      <c r="F14" s="291">
        <f t="shared" ref="F14:F20" si="5">F13</f>
        <v>1199</v>
      </c>
      <c r="G14" s="292">
        <f t="shared" si="4"/>
        <v>1998</v>
      </c>
      <c r="H14" s="276">
        <f t="shared" si="1"/>
        <v>3197</v>
      </c>
      <c r="I14" s="293" t="str">
        <f t="shared" si="3"/>
        <v>Resolução TSE nº 23.414/2014, Resolução TSE 23.361/2011 e Resolução TSE nº 23.445/2015</v>
      </c>
      <c r="J14" s="294"/>
    </row>
    <row r="15" spans="1:10" ht="60" customHeight="1">
      <c r="A15" s="267" t="s">
        <v>35</v>
      </c>
      <c r="B15" s="268">
        <f t="shared" si="2"/>
        <v>3197</v>
      </c>
      <c r="C15" s="295">
        <v>0</v>
      </c>
      <c r="D15" s="296">
        <v>0</v>
      </c>
      <c r="E15" s="271">
        <f t="shared" si="0"/>
        <v>3197</v>
      </c>
      <c r="F15" s="297">
        <f t="shared" si="5"/>
        <v>1199</v>
      </c>
      <c r="G15" s="298">
        <f t="shared" si="4"/>
        <v>1998</v>
      </c>
      <c r="H15" s="276">
        <f t="shared" si="1"/>
        <v>3197</v>
      </c>
      <c r="I15" s="299" t="str">
        <f t="shared" si="3"/>
        <v>Resolução TSE nº 23.414/2014, Resolução TSE 23.361/2011 e Resolução TSE nº 23.445/2015</v>
      </c>
      <c r="J15" s="300"/>
    </row>
    <row r="16" spans="1:10" ht="60" customHeight="1">
      <c r="A16" s="267" t="s">
        <v>36</v>
      </c>
      <c r="B16" s="268">
        <f t="shared" si="2"/>
        <v>3197</v>
      </c>
      <c r="C16" s="301">
        <v>0</v>
      </c>
      <c r="D16" s="302">
        <v>0</v>
      </c>
      <c r="E16" s="271">
        <f t="shared" si="0"/>
        <v>3197</v>
      </c>
      <c r="F16" s="303">
        <f t="shared" si="5"/>
        <v>1199</v>
      </c>
      <c r="G16" s="304">
        <f t="shared" si="4"/>
        <v>1998</v>
      </c>
      <c r="H16" s="276">
        <f t="shared" si="1"/>
        <v>3197</v>
      </c>
      <c r="I16" s="305" t="str">
        <f t="shared" si="3"/>
        <v>Resolução TSE nº 23.414/2014, Resolução TSE 23.361/2011 e Resolução TSE nº 23.445/2015</v>
      </c>
      <c r="J16" s="306"/>
    </row>
    <row r="17" spans="1:10" ht="60" customHeight="1">
      <c r="A17" s="267" t="s">
        <v>37</v>
      </c>
      <c r="B17" s="268">
        <f t="shared" si="2"/>
        <v>3197</v>
      </c>
      <c r="C17" s="307">
        <v>0</v>
      </c>
      <c r="D17" s="308">
        <v>0</v>
      </c>
      <c r="E17" s="271">
        <f t="shared" si="0"/>
        <v>3197</v>
      </c>
      <c r="F17" s="309">
        <f t="shared" si="5"/>
        <v>1199</v>
      </c>
      <c r="G17" s="310">
        <f t="shared" si="4"/>
        <v>1998</v>
      </c>
      <c r="H17" s="276">
        <f t="shared" si="1"/>
        <v>3197</v>
      </c>
      <c r="I17" s="311" t="str">
        <f t="shared" si="3"/>
        <v>Resolução TSE nº 23.414/2014, Resolução TSE 23.361/2011 e Resolução TSE nº 23.445/2015</v>
      </c>
      <c r="J17" s="312"/>
    </row>
    <row r="18" spans="1:10" ht="60" customHeight="1">
      <c r="A18" s="267" t="s">
        <v>38</v>
      </c>
      <c r="B18" s="268">
        <f t="shared" si="2"/>
        <v>3197</v>
      </c>
      <c r="C18" s="313">
        <v>0</v>
      </c>
      <c r="D18" s="314">
        <v>0</v>
      </c>
      <c r="E18" s="271">
        <f t="shared" si="0"/>
        <v>3197</v>
      </c>
      <c r="F18" s="315">
        <f t="shared" si="5"/>
        <v>1199</v>
      </c>
      <c r="G18" s="316">
        <f t="shared" si="4"/>
        <v>1998</v>
      </c>
      <c r="H18" s="276">
        <f t="shared" si="1"/>
        <v>3197</v>
      </c>
      <c r="I18" s="317" t="str">
        <f t="shared" si="3"/>
        <v>Resolução TSE nº 23.414/2014, Resolução TSE 23.361/2011 e Resolução TSE nº 23.445/2015</v>
      </c>
      <c r="J18" s="318"/>
    </row>
    <row r="19" spans="1:10" ht="60" customHeight="1">
      <c r="A19" s="267" t="s">
        <v>39</v>
      </c>
      <c r="B19" s="268">
        <f t="shared" si="2"/>
        <v>3197</v>
      </c>
      <c r="C19" s="319">
        <v>0</v>
      </c>
      <c r="D19" s="320">
        <v>0</v>
      </c>
      <c r="E19" s="271">
        <f t="shared" si="0"/>
        <v>3197</v>
      </c>
      <c r="F19" s="321">
        <f t="shared" si="5"/>
        <v>1199</v>
      </c>
      <c r="G19" s="322">
        <f t="shared" si="4"/>
        <v>1998</v>
      </c>
      <c r="H19" s="276">
        <f t="shared" si="1"/>
        <v>3197</v>
      </c>
      <c r="I19" s="323" t="str">
        <f t="shared" si="3"/>
        <v>Resolução TSE nº 23.414/2014, Resolução TSE 23.361/2011 e Resolução TSE nº 23.445/2015</v>
      </c>
      <c r="J19" s="324"/>
    </row>
    <row r="20" spans="1:10" ht="60" customHeight="1">
      <c r="A20" s="267" t="s">
        <v>40</v>
      </c>
      <c r="B20" s="268">
        <f t="shared" si="2"/>
        <v>3197</v>
      </c>
      <c r="C20" s="325">
        <v>0</v>
      </c>
      <c r="D20" s="326">
        <v>0</v>
      </c>
      <c r="E20" s="271">
        <f t="shared" si="0"/>
        <v>3197</v>
      </c>
      <c r="F20" s="327">
        <f t="shared" si="5"/>
        <v>1199</v>
      </c>
      <c r="G20" s="328">
        <f t="shared" si="4"/>
        <v>1998</v>
      </c>
      <c r="H20" s="276">
        <f t="shared" si="1"/>
        <v>3197</v>
      </c>
      <c r="I20" s="329" t="str">
        <f t="shared" si="3"/>
        <v>Resolução TSE nº 23.414/2014, Resolução TSE 23.361/2011 e Resolução TSE nº 23.445/2015</v>
      </c>
      <c r="J20" s="330"/>
    </row>
    <row r="21" spans="1:10" ht="19.5" customHeight="1">
      <c r="A21" s="331"/>
      <c r="B21" s="331"/>
      <c r="C21" s="331"/>
      <c r="D21" s="331"/>
      <c r="E21" s="331"/>
      <c r="F21" s="331"/>
      <c r="G21" s="331"/>
      <c r="H21" s="331"/>
      <c r="I21" s="331"/>
      <c r="J21" s="331"/>
    </row>
  </sheetData>
  <mergeCells count="10">
    <mergeCell ref="A1:J1"/>
    <mergeCell ref="A2:J2"/>
    <mergeCell ref="A6:A8"/>
    <mergeCell ref="B6:I6"/>
    <mergeCell ref="J6:J8"/>
    <mergeCell ref="B7:E7"/>
    <mergeCell ref="F7:H7"/>
    <mergeCell ref="I7:I8"/>
    <mergeCell ref="C3:D3"/>
    <mergeCell ref="C4:D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rafael.cardoso</cp:lastModifiedBy>
  <dcterms:created xsi:type="dcterms:W3CDTF">2022-05-11T18:09:51Z</dcterms:created>
  <dcterms:modified xsi:type="dcterms:W3CDTF">2022-05-11T18:12:19Z</dcterms:modified>
</cp:coreProperties>
</file>