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ARP 10.2024 - sofás" sheetId="2" r:id="rId1"/>
  </sheets>
  <calcPr calcId="125725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8" i="2"/>
  <c r="R9"/>
  <c r="R7"/>
  <c r="K8"/>
  <c r="L8" s="1"/>
  <c r="M8"/>
  <c r="N8" s="1"/>
  <c r="K9"/>
  <c r="L9" s="1"/>
  <c r="M9"/>
  <c r="N9" s="1"/>
  <c r="M7"/>
  <c r="N7" s="1"/>
  <c r="K7"/>
  <c r="L7" s="1"/>
  <c r="R10" l="1"/>
  <c r="O8"/>
  <c r="P8" s="1"/>
  <c r="O7"/>
  <c r="P7" s="1"/>
  <c r="O9"/>
  <c r="P9" s="1"/>
  <c r="S7" l="1"/>
  <c r="S9"/>
  <c r="S8" l="1"/>
</calcChain>
</file>

<file path=xl/sharedStrings.xml><?xml version="1.0" encoding="utf-8"?>
<sst xmlns="http://schemas.openxmlformats.org/spreadsheetml/2006/main" count="33" uniqueCount="29">
  <si>
    <t>DESCRIÇÃO</t>
  </si>
  <si>
    <t>QUANTIDADE SOLICITADA</t>
  </si>
  <si>
    <t xml:space="preserve"> MÉDIA </t>
  </si>
  <si>
    <t xml:space="preserve"> MEDIANA</t>
  </si>
  <si>
    <t>VALOR PELA METODOLOGIA ADOTADA</t>
  </si>
  <si>
    <t>AVALIAÇÃO</t>
  </si>
  <si>
    <t xml:space="preserve"> VALOR UNITÁRIO </t>
  </si>
  <si>
    <t xml:space="preserve"> VALOR TOTAL </t>
  </si>
  <si>
    <t>Valor Unitário</t>
  </si>
  <si>
    <t>Valor Total</t>
  </si>
  <si>
    <t xml:space="preserve">Notas Explicativas: </t>
  </si>
  <si>
    <t>ITEM NA ARP</t>
  </si>
  <si>
    <t>VALORES REGISTRADOS NAS ARPs</t>
  </si>
  <si>
    <t>Propostas Comerciais</t>
  </si>
  <si>
    <t>TOTAL</t>
  </si>
  <si>
    <t>2024.00.000014170-0</t>
  </si>
  <si>
    <t xml:space="preserve">  ARP nº 10/2024 CJF</t>
  </si>
  <si>
    <t>Sofá de 01 lugar</t>
  </si>
  <si>
    <t>Sofá de 02 lugares</t>
  </si>
  <si>
    <t>Sofá de 03 lugares</t>
  </si>
  <si>
    <t>TCU-TRIBUNAL DE CONTAS DA UNIAO/DF - Pregão n.º 00039/2023</t>
  </si>
  <si>
    <t>Contratações Públicas - registradas no ETP (3091368)</t>
  </si>
  <si>
    <t>CAMARA DOS DEPUTADOS - Pregão n.º 00133/2023</t>
  </si>
  <si>
    <t>TRIBUNAL REGIONAL DO TRABALHO DA 10A.REGIAO - Pregão n.º 90017/2024</t>
  </si>
  <si>
    <t>TRIBUNAL DE JUSTICA DO DISTRITO FEDERAL - Pregão n.º 90021/2023</t>
  </si>
  <si>
    <t xml:space="preserve">Contratações Públicas - oriundas da ARP </t>
  </si>
  <si>
    <t>Contrato SJDF nº 43/2024 (3117818)</t>
  </si>
  <si>
    <t>Casa Prática Estofados (3117280)</t>
  </si>
  <si>
    <t>RD Móveis (3117432)</t>
  </si>
</sst>
</file>

<file path=xl/styles.xml><?xml version="1.0" encoding="utf-8"?>
<styleSheet xmlns="http://schemas.openxmlformats.org/spreadsheetml/2006/main">
  <numFmts count="8">
    <numFmt numFmtId="164" formatCode="_(* #,##0.00_);_(* \(#,##0.00\);_(* \-??_);_(@_)"/>
    <numFmt numFmtId="165" formatCode="_(\$* #,##0.00_);_(\$* \(#,##0.00\);_(\$* \-??_);_(@_)"/>
    <numFmt numFmtId="166" formatCode="&quot;_-&quot;[$€]* #,##0.00&quot; _-&quot;;\-[$€]* #,##0.00&quot; _-&quot;;&quot;_-&quot;[$€]* \-??&quot; _-&quot;;_-@_-"/>
    <numFmt numFmtId="167" formatCode="_-&quot;R$ &quot;* #,##0.00_-;&quot;-R$ &quot;* #,##0.00_-;_-&quot;R$ &quot;* \-??_-;_-@_-"/>
    <numFmt numFmtId="168" formatCode="_(&quot;R$&quot;* #,##0.00_);_(&quot;R$&quot;* \(#,##0.00\);_(&quot;R$&quot;* \-??_);_(@_)"/>
    <numFmt numFmtId="169" formatCode="_(&quot;R$ &quot;* #,##0.00_);_(&quot;R$ &quot;* \(#,##0.00\);_(&quot;R$ &quot;* \-??_);_(@_)"/>
    <numFmt numFmtId="170" formatCode="_-* #,##0.00_-;\-* #,##0.00_-;_-* \-??_-;_-@_-"/>
    <numFmt numFmtId="171" formatCode="&quot;R$ &quot;#,##0.00;[Red]&quot;-R$ &quot;#,##0.00"/>
  </numFmts>
  <fonts count="28">
    <font>
      <sz val="10"/>
      <name val="Arial"/>
    </font>
    <font>
      <sz val="10"/>
      <name val="Arial"/>
    </font>
    <font>
      <sz val="11"/>
      <color theme="1"/>
      <name val="Calibri"/>
      <family val="2"/>
    </font>
    <font>
      <sz val="9"/>
      <color rgb="FFFF0000"/>
      <name val="Geneva"/>
      <family val="2"/>
    </font>
    <font>
      <sz val="11"/>
      <color rgb="FF9C570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name val="Arial"/>
      <family val="1"/>
    </font>
    <font>
      <sz val="12"/>
      <color theme="1"/>
      <name val="Calibri"/>
      <family val="2"/>
    </font>
    <font>
      <b/>
      <sz val="15"/>
      <color theme="3"/>
      <name val="Calibri"/>
      <family val="2"/>
    </font>
    <font>
      <sz val="10"/>
      <name val="Calibri"/>
      <family val="2"/>
    </font>
    <font>
      <sz val="10"/>
      <color rgb="FF000000"/>
      <name val="Arial"/>
      <family val="2"/>
    </font>
    <font>
      <b/>
      <sz val="10"/>
      <color theme="2" tint="-0.499984740745262"/>
      <name val="Calibri"/>
      <family val="2"/>
    </font>
    <font>
      <sz val="10"/>
      <color theme="1"/>
      <name val="Calibri"/>
      <family val="2"/>
    </font>
    <font>
      <sz val="10"/>
      <color rgb="FFFFFFFF"/>
      <name val="Calibri"/>
      <family val="2"/>
    </font>
    <font>
      <sz val="8"/>
      <color rgb="FFFFFFFF"/>
      <name val="Calibri"/>
      <family val="2"/>
    </font>
    <font>
      <sz val="10"/>
      <color theme="0"/>
      <name val="Calibri"/>
    </font>
    <font>
      <sz val="11"/>
      <color theme="0"/>
      <name val="Calibri"/>
      <family val="2"/>
    </font>
    <font>
      <b/>
      <sz val="10"/>
      <color rgb="FF007033"/>
      <name val="Calibri"/>
    </font>
    <font>
      <b/>
      <sz val="10"/>
      <name val="Calibri"/>
      <family val="2"/>
    </font>
    <font>
      <b/>
      <sz val="9"/>
      <color theme="1"/>
      <name val="Calibri"/>
    </font>
    <font>
      <b/>
      <sz val="10"/>
      <color theme="1"/>
      <name val="Calibri"/>
    </font>
    <font>
      <u/>
      <sz val="10"/>
      <name val="Arial"/>
    </font>
    <font>
      <vertAlign val="superscript"/>
      <sz val="10"/>
      <name val="Arial"/>
    </font>
    <font>
      <vertAlign val="superscript"/>
      <sz val="10"/>
      <name val="Arial"/>
      <family val="2"/>
      <charset val="1"/>
    </font>
    <font>
      <sz val="10"/>
      <color theme="0"/>
      <name val="Calibri"/>
      <family val="2"/>
    </font>
    <font>
      <sz val="11"/>
      <color rgb="FF000000"/>
      <name val="Cambria"/>
      <family val="1"/>
    </font>
    <font>
      <sz val="10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5" tint="0.79989013336588644"/>
        <bgColor rgb="FFE6E0EC"/>
      </patternFill>
    </fill>
    <fill>
      <patternFill patternType="solid">
        <fgColor theme="7" tint="0.79989013336588644"/>
        <bgColor rgb="FFF2DCDB"/>
      </patternFill>
    </fill>
    <fill>
      <patternFill patternType="solid">
        <fgColor theme="7" tint="0.59987182226020086"/>
        <bgColor rgb="FFC6D9F1"/>
      </patternFill>
    </fill>
    <fill>
      <patternFill patternType="solid">
        <fgColor rgb="FFFFEB9C"/>
        <bgColor rgb="FFFDEADA"/>
      </patternFill>
    </fill>
    <fill>
      <patternFill patternType="solid">
        <fgColor theme="5"/>
        <bgColor rgb="FF993366"/>
      </patternFill>
    </fill>
    <fill>
      <patternFill patternType="solid">
        <fgColor rgb="FF00B0F0"/>
        <bgColor rgb="FF33CCCC"/>
      </patternFill>
    </fill>
    <fill>
      <patternFill patternType="solid">
        <fgColor theme="6" tint="-0.249977111117893"/>
        <bgColor rgb="FF948A54"/>
      </patternFill>
    </fill>
    <fill>
      <patternFill patternType="solid">
        <fgColor rgb="FFFFFFFF"/>
        <bgColor rgb="FFF2F2F2"/>
      </patternFill>
    </fill>
    <fill>
      <patternFill patternType="solid">
        <fgColor rgb="FFEAF1DD"/>
        <bgColor rgb="FFF2F2F2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19">
    <xf numFmtId="0" fontId="0" fillId="0" borderId="0"/>
    <xf numFmtId="169" fontId="1" fillId="0" borderId="0" applyBorder="0" applyProtection="0"/>
    <xf numFmtId="0" fontId="2" fillId="2" borderId="0" applyBorder="0" applyProtection="0"/>
    <xf numFmtId="0" fontId="2" fillId="2" borderId="0" applyBorder="0" applyProtection="0"/>
    <xf numFmtId="0" fontId="2" fillId="2" borderId="0" applyBorder="0" applyProtection="0"/>
    <xf numFmtId="0" fontId="2" fillId="2" borderId="0" applyBorder="0" applyProtection="0"/>
    <xf numFmtId="0" fontId="2" fillId="2" borderId="0" applyBorder="0" applyProtection="0"/>
    <xf numFmtId="0" fontId="2" fillId="3" borderId="0" applyBorder="0" applyProtection="0"/>
    <xf numFmtId="0" fontId="2" fillId="3" borderId="0" applyBorder="0" applyProtection="0"/>
    <xf numFmtId="0" fontId="2" fillId="3" borderId="0" applyBorder="0" applyProtection="0"/>
    <xf numFmtId="0" fontId="2" fillId="3" borderId="0" applyBorder="0" applyProtection="0"/>
    <xf numFmtId="0" fontId="2" fillId="3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3" fillId="0" borderId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5" fontId="1" fillId="0" borderId="0" applyBorder="0" applyProtection="0"/>
    <xf numFmtId="166" fontId="1" fillId="0" borderId="0" applyBorder="0" applyProtection="0"/>
    <xf numFmtId="166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8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5" fontId="1" fillId="0" borderId="0" applyBorder="0" applyProtection="0"/>
    <xf numFmtId="168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9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9" fontId="1" fillId="0" borderId="0" applyBorder="0" applyProtection="0"/>
    <xf numFmtId="0" fontId="4" fillId="5" borderId="0" applyBorder="0" applyProtection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6" fillId="0" borderId="0"/>
    <xf numFmtId="0" fontId="5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2" fillId="0" borderId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64" fontId="1" fillId="0" borderId="0" applyBorder="0" applyProtection="0"/>
    <xf numFmtId="170" fontId="1" fillId="0" borderId="0" applyBorder="0" applyProtection="0"/>
    <xf numFmtId="170" fontId="1" fillId="0" borderId="0" applyBorder="0" applyProtection="0"/>
    <xf numFmtId="170" fontId="1" fillId="0" borderId="0" applyBorder="0" applyProtection="0"/>
    <xf numFmtId="170" fontId="1" fillId="0" borderId="0" applyBorder="0" applyProtection="0"/>
    <xf numFmtId="170" fontId="1" fillId="0" borderId="0" applyBorder="0" applyProtection="0"/>
    <xf numFmtId="170" fontId="1" fillId="0" borderId="0" applyBorder="0" applyProtection="0"/>
    <xf numFmtId="170" fontId="1" fillId="0" borderId="0" applyBorder="0" applyProtection="0"/>
    <xf numFmtId="170" fontId="1" fillId="0" borderId="0" applyBorder="0" applyProtection="0"/>
    <xf numFmtId="170" fontId="1" fillId="0" borderId="0" applyBorder="0" applyProtection="0"/>
    <xf numFmtId="170" fontId="1" fillId="0" borderId="0" applyBorder="0" applyProtection="0"/>
    <xf numFmtId="170" fontId="1" fillId="0" borderId="0" applyBorder="0" applyProtection="0"/>
    <xf numFmtId="170" fontId="1" fillId="0" borderId="0" applyBorder="0" applyProtection="0"/>
    <xf numFmtId="170" fontId="1" fillId="0" borderId="0" applyBorder="0" applyProtection="0"/>
    <xf numFmtId="170" fontId="1" fillId="0" borderId="0" applyBorder="0" applyProtection="0"/>
    <xf numFmtId="170" fontId="1" fillId="0" borderId="0" applyBorder="0" applyProtection="0"/>
    <xf numFmtId="170" fontId="1" fillId="0" borderId="0" applyBorder="0" applyProtection="0"/>
    <xf numFmtId="170" fontId="1" fillId="0" borderId="0" applyBorder="0" applyProtection="0"/>
    <xf numFmtId="170" fontId="1" fillId="0" borderId="0" applyBorder="0" applyProtection="0"/>
    <xf numFmtId="170" fontId="1" fillId="0" borderId="0" applyBorder="0" applyProtection="0"/>
    <xf numFmtId="170" fontId="1" fillId="0" borderId="0" applyBorder="0" applyProtection="0"/>
    <xf numFmtId="0" fontId="9" fillId="0" borderId="1" applyProtection="0"/>
    <xf numFmtId="0" fontId="2" fillId="2" borderId="0" applyBorder="0" applyProtection="0"/>
    <xf numFmtId="0" fontId="2" fillId="4" borderId="0" applyBorder="0" applyProtection="0"/>
    <xf numFmtId="0" fontId="17" fillId="6" borderId="0" applyBorder="0" applyProtection="0"/>
  </cellStyleXfs>
  <cellXfs count="49">
    <xf numFmtId="0" fontId="0" fillId="0" borderId="0" xfId="0"/>
    <xf numFmtId="167" fontId="0" fillId="0" borderId="0" xfId="0" applyNumberFormat="1" applyAlignment="1">
      <alignment horizontal="center" vertical="center"/>
    </xf>
    <xf numFmtId="0" fontId="13" fillId="0" borderId="0" xfId="217" applyFont="1" applyFill="1" applyBorder="1" applyAlignment="1" applyProtection="1">
      <alignment horizontal="center" vertical="center"/>
    </xf>
    <xf numFmtId="167" fontId="13" fillId="0" borderId="0" xfId="217" applyNumberFormat="1" applyFont="1" applyFill="1" applyBorder="1" applyAlignment="1" applyProtection="1">
      <alignment horizontal="center" vertical="center"/>
    </xf>
    <xf numFmtId="9" fontId="16" fillId="7" borderId="6" xfId="218" applyNumberFormat="1" applyFont="1" applyFill="1" applyBorder="1" applyAlignment="1" applyProtection="1">
      <alignment horizontal="center" vertical="center" wrapText="1"/>
    </xf>
    <xf numFmtId="167" fontId="16" fillId="7" borderId="6" xfId="218" applyNumberFormat="1" applyFont="1" applyFill="1" applyBorder="1" applyAlignment="1" applyProtection="1">
      <alignment horizontal="center" vertical="center" wrapText="1"/>
    </xf>
    <xf numFmtId="9" fontId="16" fillId="8" borderId="6" xfId="218" applyNumberFormat="1" applyFont="1" applyFill="1" applyBorder="1" applyAlignment="1" applyProtection="1">
      <alignment horizontal="center" vertical="center" wrapText="1"/>
    </xf>
    <xf numFmtId="167" fontId="16" fillId="8" borderId="6" xfId="218" applyNumberFormat="1" applyFont="1" applyFill="1" applyBorder="1" applyAlignment="1" applyProtection="1">
      <alignment horizontal="center" vertical="center" wrapText="1"/>
    </xf>
    <xf numFmtId="167" fontId="19" fillId="9" borderId="5" xfId="0" applyNumberFormat="1" applyFont="1" applyFill="1" applyBorder="1" applyAlignment="1">
      <alignment horizontal="center" vertical="center"/>
    </xf>
    <xf numFmtId="171" fontId="19" fillId="9" borderId="5" xfId="0" applyNumberFormat="1" applyFont="1" applyFill="1" applyBorder="1" applyAlignment="1">
      <alignment horizontal="center" vertical="center"/>
    </xf>
    <xf numFmtId="167" fontId="20" fillId="9" borderId="5" xfId="0" applyNumberFormat="1" applyFont="1" applyFill="1" applyBorder="1" applyAlignment="1">
      <alignment horizontal="center" vertical="center" wrapText="1"/>
    </xf>
    <xf numFmtId="169" fontId="21" fillId="9" borderId="5" xfId="1" applyFont="1" applyFill="1" applyBorder="1" applyAlignment="1" applyProtection="1">
      <alignment horizontal="center" vertical="center"/>
    </xf>
    <xf numFmtId="0" fontId="18" fillId="10" borderId="5" xfId="0" applyFont="1" applyFill="1" applyBorder="1" applyAlignment="1">
      <alignment horizontal="center" vertical="center" wrapText="1"/>
    </xf>
    <xf numFmtId="0" fontId="14" fillId="7" borderId="6" xfId="0" applyFont="1" applyFill="1" applyBorder="1" applyAlignment="1">
      <alignment horizontal="center" vertical="center" wrapText="1"/>
    </xf>
    <xf numFmtId="167" fontId="10" fillId="9" borderId="9" xfId="0" applyNumberFormat="1" applyFont="1" applyFill="1" applyBorder="1" applyAlignment="1">
      <alignment horizontal="center" vertical="center"/>
    </xf>
    <xf numFmtId="9" fontId="2" fillId="0" borderId="0" xfId="216" applyNumberFormat="1" applyFont="1" applyFill="1" applyBorder="1" applyAlignment="1" applyProtection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2" fillId="0" borderId="4" xfId="217" applyFont="1" applyFill="1" applyBorder="1" applyAlignment="1" applyProtection="1">
      <alignment horizontal="center" vertical="center"/>
    </xf>
    <xf numFmtId="0" fontId="12" fillId="0" borderId="0" xfId="217" applyFont="1" applyFill="1" applyBorder="1" applyAlignment="1" applyProtection="1">
      <alignment horizontal="center" vertical="center"/>
    </xf>
    <xf numFmtId="167" fontId="1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3" xfId="215" applyFont="1" applyBorder="1" applyAlignment="1" applyProtection="1">
      <alignment horizontal="center" vertical="center"/>
    </xf>
    <xf numFmtId="167" fontId="10" fillId="0" borderId="4" xfId="0" applyNumberFormat="1" applyFont="1" applyBorder="1" applyAlignment="1">
      <alignment horizontal="center" vertical="center"/>
    </xf>
    <xf numFmtId="167" fontId="10" fillId="0" borderId="0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4" fontId="27" fillId="0" borderId="5" xfId="0" applyNumberFormat="1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4" fontId="26" fillId="0" borderId="0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167" fontId="19" fillId="0" borderId="5" xfId="0" applyNumberFormat="1" applyFont="1" applyBorder="1" applyAlignment="1">
      <alignment horizontal="center" vertical="center"/>
    </xf>
    <xf numFmtId="0" fontId="14" fillId="7" borderId="8" xfId="0" applyFont="1" applyFill="1" applyBorder="1" applyAlignment="1">
      <alignment horizontal="center" vertical="center" wrapText="1"/>
    </xf>
    <xf numFmtId="0" fontId="14" fillId="7" borderId="6" xfId="0" applyFont="1" applyFill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14" fillId="7" borderId="7" xfId="0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center" vertical="center" wrapText="1"/>
    </xf>
    <xf numFmtId="0" fontId="14" fillId="7" borderId="9" xfId="0" applyFont="1" applyFill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center" vertical="center" wrapText="1"/>
    </xf>
    <xf numFmtId="0" fontId="9" fillId="0" borderId="2" xfId="215" applyFont="1" applyBorder="1" applyAlignment="1" applyProtection="1">
      <alignment horizontal="left" vertical="center"/>
    </xf>
    <xf numFmtId="0" fontId="9" fillId="0" borderId="3" xfId="215" applyFont="1" applyBorder="1" applyAlignment="1" applyProtection="1">
      <alignment horizontal="left" vertical="center"/>
    </xf>
    <xf numFmtId="0" fontId="9" fillId="0" borderId="5" xfId="215" applyFont="1" applyBorder="1" applyAlignment="1" applyProtection="1">
      <alignment horizontal="center" vertical="center"/>
    </xf>
    <xf numFmtId="0" fontId="14" fillId="7" borderId="6" xfId="0" applyFont="1" applyFill="1" applyBorder="1" applyAlignment="1">
      <alignment horizontal="center" vertical="center"/>
    </xf>
    <xf numFmtId="0" fontId="15" fillId="7" borderId="6" xfId="0" applyFont="1" applyFill="1" applyBorder="1" applyAlignment="1">
      <alignment horizontal="center" vertical="center" wrapText="1"/>
    </xf>
    <xf numFmtId="0" fontId="14" fillId="7" borderId="6" xfId="0" applyFont="1" applyFill="1" applyBorder="1" applyAlignment="1">
      <alignment horizontal="center" vertical="center" wrapText="1"/>
    </xf>
    <xf numFmtId="9" fontId="16" fillId="7" borderId="5" xfId="218" applyNumberFormat="1" applyFont="1" applyFill="1" applyBorder="1" applyAlignment="1" applyProtection="1">
      <alignment horizontal="center" vertical="center" wrapText="1"/>
    </xf>
    <xf numFmtId="9" fontId="25" fillId="8" borderId="5" xfId="218" applyNumberFormat="1" applyFont="1" applyFill="1" applyBorder="1" applyAlignment="1" applyProtection="1">
      <alignment horizontal="center" vertical="center" wrapText="1"/>
    </xf>
    <xf numFmtId="9" fontId="16" fillId="8" borderId="5" xfId="218" applyNumberFormat="1" applyFont="1" applyFill="1" applyBorder="1" applyAlignment="1" applyProtection="1">
      <alignment horizontal="center" vertical="center" wrapText="1"/>
    </xf>
    <xf numFmtId="0" fontId="22" fillId="0" borderId="5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 wrapText="1"/>
    </xf>
    <xf numFmtId="4" fontId="27" fillId="0" borderId="9" xfId="0" applyNumberFormat="1" applyFont="1" applyBorder="1" applyAlignment="1">
      <alignment horizontal="center" vertical="center" wrapText="1"/>
    </xf>
  </cellXfs>
  <cellStyles count="219">
    <cellStyle name="20% - Ênfase2 2" xfId="2"/>
    <cellStyle name="20% - Ênfase2 2 2" xfId="3"/>
    <cellStyle name="20% - Ênfase2 2 3" xfId="4"/>
    <cellStyle name="20% - Ênfase2 3" xfId="5"/>
    <cellStyle name="20% - Ênfase2 4" xfId="6"/>
    <cellStyle name="20% - Ênfase4 2" xfId="7"/>
    <cellStyle name="20% - Ênfase4 2 2" xfId="8"/>
    <cellStyle name="20% - Ênfase4 2 3" xfId="9"/>
    <cellStyle name="20% - Ênfase4 3" xfId="10"/>
    <cellStyle name="20% - Ênfase4 4" xfId="11"/>
    <cellStyle name="40% - Ênfase4 2" xfId="12"/>
    <cellStyle name="40% - Ênfase4 2 2" xfId="13"/>
    <cellStyle name="40% - Ênfase4 2 3" xfId="14"/>
    <cellStyle name="40% - Ênfase4 3" xfId="15"/>
    <cellStyle name="40% - Ênfase4 4" xfId="16"/>
    <cellStyle name="Cancel" xfId="17"/>
    <cellStyle name="Comma 2" xfId="18"/>
    <cellStyle name="Comma 2 2" xfId="19"/>
    <cellStyle name="Comma 2 2 2" xfId="20"/>
    <cellStyle name="Comma 2 2 2 2" xfId="21"/>
    <cellStyle name="Comma 2 2 2 3" xfId="22"/>
    <cellStyle name="Comma 2 2 3" xfId="23"/>
    <cellStyle name="Comma 2 2 4" xfId="24"/>
    <cellStyle name="Comma 2 3" xfId="25"/>
    <cellStyle name="Comma 2 3 2" xfId="26"/>
    <cellStyle name="Comma 2 3 3" xfId="27"/>
    <cellStyle name="Comma 2 4" xfId="28"/>
    <cellStyle name="Comma 2 5" xfId="29"/>
    <cellStyle name="Comma 2 6" xfId="30"/>
    <cellStyle name="Currency 2 2 2" xfId="31"/>
    <cellStyle name="Euro" xfId="32"/>
    <cellStyle name="Euro 2" xfId="33"/>
    <cellStyle name="Excel Built-in 20% - Accent2" xfId="216"/>
    <cellStyle name="Excel Built-in 40% - Accent4" xfId="217"/>
    <cellStyle name="Excel Built-in Accent2" xfId="218"/>
    <cellStyle name="Excel Built-in Heading 1" xfId="215"/>
    <cellStyle name="Moeda" xfId="1" builtinId="4"/>
    <cellStyle name="Moeda 10" xfId="34"/>
    <cellStyle name="Moeda 10 2" xfId="35"/>
    <cellStyle name="Moeda 10 2 2" xfId="36"/>
    <cellStyle name="Moeda 10 2 3" xfId="37"/>
    <cellStyle name="Moeda 10 3" xfId="38"/>
    <cellStyle name="Moeda 10 4" xfId="39"/>
    <cellStyle name="Moeda 11" xfId="40"/>
    <cellStyle name="Moeda 2" xfId="41"/>
    <cellStyle name="Moeda 2 2" xfId="42"/>
    <cellStyle name="Moeda 2 2 2" xfId="43"/>
    <cellStyle name="Moeda 2 3" xfId="44"/>
    <cellStyle name="Moeda 2 3 2" xfId="45"/>
    <cellStyle name="Moeda 2 4" xfId="46"/>
    <cellStyle name="Moeda 2 5" xfId="47"/>
    <cellStyle name="Moeda 2 6" xfId="48"/>
    <cellStyle name="Moeda 2 6 2" xfId="49"/>
    <cellStyle name="Moeda 2 6 2 2" xfId="50"/>
    <cellStyle name="Moeda 2 6 2 2 2" xfId="51"/>
    <cellStyle name="Moeda 2 6 2 2 3" xfId="52"/>
    <cellStyle name="Moeda 2 6 2 3" xfId="53"/>
    <cellStyle name="Moeda 2 6 2 4" xfId="54"/>
    <cellStyle name="Moeda 2 6 3" xfId="55"/>
    <cellStyle name="Moeda 2 6 3 2" xfId="56"/>
    <cellStyle name="Moeda 2 6 3 3" xfId="57"/>
    <cellStyle name="Moeda 2 6 4" xfId="58"/>
    <cellStyle name="Moeda 2 6 5" xfId="59"/>
    <cellStyle name="Moeda 2 7" xfId="60"/>
    <cellStyle name="Moeda 3" xfId="61"/>
    <cellStyle name="Moeda 3 2" xfId="62"/>
    <cellStyle name="Moeda 4" xfId="63"/>
    <cellStyle name="Moeda 4 2" xfId="64"/>
    <cellStyle name="Moeda 4 2 2" xfId="65"/>
    <cellStyle name="Moeda 4 2 2 2" xfId="66"/>
    <cellStyle name="Moeda 4 2 2 3" xfId="67"/>
    <cellStyle name="Moeda 4 2 3" xfId="68"/>
    <cellStyle name="Moeda 4 2 4" xfId="69"/>
    <cellStyle name="Moeda 4 3" xfId="70"/>
    <cellStyle name="Moeda 4 3 2" xfId="71"/>
    <cellStyle name="Moeda 4 3 3" xfId="72"/>
    <cellStyle name="Moeda 4 4" xfId="73"/>
    <cellStyle name="Moeda 4 5" xfId="74"/>
    <cellStyle name="Moeda 4 6" xfId="75"/>
    <cellStyle name="Moeda 5" xfId="76"/>
    <cellStyle name="Moeda 6" xfId="77"/>
    <cellStyle name="Moeda 6 2" xfId="78"/>
    <cellStyle name="Moeda 6 2 2" xfId="79"/>
    <cellStyle name="Moeda 6 2 2 2" xfId="80"/>
    <cellStyle name="Moeda 6 2 2 3" xfId="81"/>
    <cellStyle name="Moeda 6 2 3" xfId="82"/>
    <cellStyle name="Moeda 6 2 4" xfId="83"/>
    <cellStyle name="Moeda 6 3" xfId="84"/>
    <cellStyle name="Moeda 6 3 2" xfId="85"/>
    <cellStyle name="Moeda 6 3 3" xfId="86"/>
    <cellStyle name="Moeda 6 4" xfId="87"/>
    <cellStyle name="Moeda 6 5" xfId="88"/>
    <cellStyle name="Moeda 6 6" xfId="89"/>
    <cellStyle name="Moeda 7" xfId="90"/>
    <cellStyle name="Moeda 8" xfId="91"/>
    <cellStyle name="Moeda 8 2" xfId="92"/>
    <cellStyle name="Moeda 8 2 2" xfId="93"/>
    <cellStyle name="Moeda 8 2 2 2" xfId="94"/>
    <cellStyle name="Moeda 8 2 2 3" xfId="95"/>
    <cellStyle name="Moeda 8 2 3" xfId="96"/>
    <cellStyle name="Moeda 8 2 4" xfId="97"/>
    <cellStyle name="Moeda 8 3" xfId="98"/>
    <cellStyle name="Moeda 8 3 2" xfId="99"/>
    <cellStyle name="Moeda 8 3 3" xfId="100"/>
    <cellStyle name="Moeda 8 4" xfId="101"/>
    <cellStyle name="Moeda 8 5" xfId="102"/>
    <cellStyle name="Moeda 9" xfId="103"/>
    <cellStyle name="Neutra 2" xfId="104"/>
    <cellStyle name="Normal" xfId="0" builtinId="0"/>
    <cellStyle name="Normal 2" xfId="105"/>
    <cellStyle name="Normal 2 2" xfId="106"/>
    <cellStyle name="Normal 2 2 2" xfId="107"/>
    <cellStyle name="Normal 2 2 3" xfId="108"/>
    <cellStyle name="Normal 2 2 3 2" xfId="109"/>
    <cellStyle name="Normal 2 2 3 2 2" xfId="110"/>
    <cellStyle name="Normal 2 2 3 2 2 2" xfId="111"/>
    <cellStyle name="Normal 2 2 3 2 2 3" xfId="112"/>
    <cellStyle name="Normal 2 2 3 2 3" xfId="113"/>
    <cellStyle name="Normal 2 2 3 2 4" xfId="114"/>
    <cellStyle name="Normal 2 2 3 3" xfId="115"/>
    <cellStyle name="Normal 2 2 3 3 2" xfId="116"/>
    <cellStyle name="Normal 2 2 3 3 3" xfId="117"/>
    <cellStyle name="Normal 2 2 3 4" xfId="118"/>
    <cellStyle name="Normal 2 2 3 5" xfId="119"/>
    <cellStyle name="Normal 2 2 4" xfId="120"/>
    <cellStyle name="Normal 2 3" xfId="121"/>
    <cellStyle name="Normal 2 4" xfId="122"/>
    <cellStyle name="Normal 2 5" xfId="123"/>
    <cellStyle name="Normal 2 6" xfId="124"/>
    <cellStyle name="Normal 3" xfId="125"/>
    <cellStyle name="Normal 3 2" xfId="126"/>
    <cellStyle name="Normal 3 2 2" xfId="127"/>
    <cellStyle name="Normal 3 2 2 2" xfId="128"/>
    <cellStyle name="Normal 3 2 2 3" xfId="129"/>
    <cellStyle name="Normal 3 2 3" xfId="130"/>
    <cellStyle name="Normal 3 2 4" xfId="131"/>
    <cellStyle name="Normal 3 3" xfId="132"/>
    <cellStyle name="Normal 3 3 2" xfId="133"/>
    <cellStyle name="Normal 3 3 3" xfId="134"/>
    <cellStyle name="Normal 3 4" xfId="135"/>
    <cellStyle name="Normal 3 5" xfId="136"/>
    <cellStyle name="Normal 3 6" xfId="137"/>
    <cellStyle name="Normal 4" xfId="138"/>
    <cellStyle name="Normal 4 2" xfId="139"/>
    <cellStyle name="Normal 4 3" xfId="140"/>
    <cellStyle name="Normal 4 4" xfId="141"/>
    <cellStyle name="Normal 5" xfId="142"/>
    <cellStyle name="Normal 6" xfId="143"/>
    <cellStyle name="Porcentagem 10 2" xfId="144"/>
    <cellStyle name="Porcentagem 2" xfId="145"/>
    <cellStyle name="Porcentagem 2 2" xfId="146"/>
    <cellStyle name="Porcentagem 2 2 2" xfId="147"/>
    <cellStyle name="Porcentagem 2 3" xfId="148"/>
    <cellStyle name="Porcentagem 2 3 2" xfId="149"/>
    <cellStyle name="Porcentagem 2 4" xfId="150"/>
    <cellStyle name="Porcentagem 3" xfId="151"/>
    <cellStyle name="Porcentagem 3 2" xfId="152"/>
    <cellStyle name="Porcentagem 3 2 2" xfId="153"/>
    <cellStyle name="Porcentagem 3 2 2 2" xfId="154"/>
    <cellStyle name="Porcentagem 3 2 2 3" xfId="155"/>
    <cellStyle name="Porcentagem 3 2 3" xfId="156"/>
    <cellStyle name="Porcentagem 3 2 4" xfId="157"/>
    <cellStyle name="Porcentagem 3 3" xfId="158"/>
    <cellStyle name="Porcentagem 3 3 2" xfId="159"/>
    <cellStyle name="Porcentagem 3 3 2 2" xfId="160"/>
    <cellStyle name="Porcentagem 3 3 2 3" xfId="161"/>
    <cellStyle name="Porcentagem 3 3 3" xfId="162"/>
    <cellStyle name="Porcentagem 3 3 4" xfId="163"/>
    <cellStyle name="Porcentagem 3 4" xfId="164"/>
    <cellStyle name="Porcentagem 3 5" xfId="165"/>
    <cellStyle name="Porcentagem 3 5 2" xfId="166"/>
    <cellStyle name="Porcentagem 3 5 3" xfId="167"/>
    <cellStyle name="Porcentagem 3 6" xfId="168"/>
    <cellStyle name="Porcentagem 3 7" xfId="169"/>
    <cellStyle name="Porcentagem 3 8" xfId="170"/>
    <cellStyle name="Porcentagem 4" xfId="171"/>
    <cellStyle name="Porcentagem 4 2" xfId="172"/>
    <cellStyle name="Porcentagem 5" xfId="173"/>
    <cellStyle name="Porcentagem 6" xfId="174"/>
    <cellStyle name="Separador de milhares 2" xfId="175"/>
    <cellStyle name="Separador de milhares 2 2" xfId="176"/>
    <cellStyle name="Separador de milhares 2 2 2" xfId="177"/>
    <cellStyle name="Separador de milhares 2 3" xfId="178"/>
    <cellStyle name="Separador de milhares 2 3 2" xfId="179"/>
    <cellStyle name="Separador de milhares 2 4" xfId="180"/>
    <cellStyle name="Separador de milhares 3" xfId="181"/>
    <cellStyle name="Separador de milhares 3 2" xfId="182"/>
    <cellStyle name="Separador de milhares 3 2 2" xfId="183"/>
    <cellStyle name="Separador de milhares 3 2 2 2" xfId="184"/>
    <cellStyle name="Separador de milhares 3 2 2 3" xfId="185"/>
    <cellStyle name="Separador de milhares 3 2 3" xfId="186"/>
    <cellStyle name="Separador de milhares 3 2 4" xfId="187"/>
    <cellStyle name="Separador de milhares 3 3" xfId="188"/>
    <cellStyle name="Separador de milhares 3 3 2" xfId="189"/>
    <cellStyle name="Separador de milhares 3 3 3" xfId="190"/>
    <cellStyle name="Separador de milhares 3 4" xfId="191"/>
    <cellStyle name="Separador de milhares 3 5" xfId="192"/>
    <cellStyle name="Separador de milhares 3 6" xfId="193"/>
    <cellStyle name="Separador de milhares 4" xfId="194"/>
    <cellStyle name="Separador de milhares 5" xfId="195"/>
    <cellStyle name="Separador de milhares 5 2" xfId="196"/>
    <cellStyle name="Separador de milhares 5 2 2" xfId="197"/>
    <cellStyle name="Separador de milhares 5 2 2 2" xfId="198"/>
    <cellStyle name="Separador de milhares 5 2 2 3" xfId="199"/>
    <cellStyle name="Separador de milhares 5 2 3" xfId="200"/>
    <cellStyle name="Separador de milhares 5 2 4" xfId="201"/>
    <cellStyle name="Separador de milhares 5 3" xfId="202"/>
    <cellStyle name="Separador de milhares 5 3 2" xfId="203"/>
    <cellStyle name="Separador de milhares 5 3 3" xfId="204"/>
    <cellStyle name="Separador de milhares 5 4" xfId="205"/>
    <cellStyle name="Separador de milhares 5 5" xfId="206"/>
    <cellStyle name="Separador de milhares 6" xfId="207"/>
    <cellStyle name="Separador de milhares 7" xfId="208"/>
    <cellStyle name="Vírgula 2" xfId="209"/>
    <cellStyle name="Vírgula 2 2" xfId="210"/>
    <cellStyle name="Vírgula 2 2 2" xfId="211"/>
    <cellStyle name="Vírgula 2 2 3" xfId="212"/>
    <cellStyle name="Vírgula 2 3" xfId="213"/>
    <cellStyle name="Vírgula 2 4" xfId="214"/>
  </cellStyles>
  <dxfs count="2">
    <dxf>
      <font>
        <color rgb="FF9C0006"/>
        <name val="Arial"/>
      </font>
      <fill>
        <patternFill>
          <bgColor rgb="FFFFC7CE"/>
        </patternFill>
      </fill>
    </dxf>
    <dxf>
      <font>
        <color rgb="FF006100"/>
        <name val="Arial"/>
      </font>
      <fill>
        <patternFill>
          <bgColor rgb="FFC6EFCE"/>
        </patternFill>
      </fill>
    </dxf>
  </dxfs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DEADA"/>
      <rgbColor rgb="FFFF00FF"/>
      <rgbColor rgb="FF00FFFF"/>
      <rgbColor rgb="FF9C0006"/>
      <rgbColor rgb="FF007033"/>
      <rgbColor rgb="FF000080"/>
      <rgbColor rgb="FF77933C"/>
      <rgbColor rgb="FF800080"/>
      <rgbColor rgb="FF008080"/>
      <rgbColor rgb="FFCCC1DA"/>
      <rgbColor rgb="FF948A54"/>
      <rgbColor rgb="FF9999FF"/>
      <rgbColor rgb="FFC0504D"/>
      <rgbColor rgb="FFEAF1DD"/>
      <rgbColor rgb="FFDBEEF3"/>
      <rgbColor rgb="FF660066"/>
      <rgbColor rgb="FFFF8080"/>
      <rgbColor rgb="FF005A9E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F2F2F2"/>
      <rgbColor rgb="FFC6EFCE"/>
      <rgbColor rgb="FFFFEB9C"/>
      <rgbColor rgb="FF95B3D7"/>
      <rgbColor rgb="FFF2DCDB"/>
      <rgbColor rgb="FFE6E0EC"/>
      <rgbColor rgb="FFFFC7CE"/>
      <rgbColor rgb="FF4F81BD"/>
      <rgbColor rgb="FF33CCCC"/>
      <rgbColor rgb="FF99CC00"/>
      <rgbColor rgb="FFFFCC00"/>
      <rgbColor rgb="FFFF9900"/>
      <rgbColor rgb="FFE46C0A"/>
      <rgbColor rgb="FF604A7B"/>
      <rgbColor rgb="FF969696"/>
      <rgbColor rgb="FF17375E"/>
      <rgbColor rgb="FF339966"/>
      <rgbColor rgb="FF006100"/>
      <rgbColor rgb="FF333300"/>
      <rgbColor rgb="FF9C57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3"/>
  <sheetViews>
    <sheetView tabSelected="1" zoomScaleNormal="100" workbookViewId="0">
      <selection activeCell="J7" sqref="J7"/>
    </sheetView>
  </sheetViews>
  <sheetFormatPr defaultColWidth="8.7109375" defaultRowHeight="12.75"/>
  <cols>
    <col min="1" max="1" width="10.85546875" style="20" bestFit="1" customWidth="1"/>
    <col min="2" max="2" width="10.85546875" style="20" customWidth="1"/>
    <col min="3" max="3" width="38.28515625" style="20" bestFit="1" customWidth="1"/>
    <col min="4" max="8" width="19.28515625" style="20" customWidth="1"/>
    <col min="9" max="10" width="16.140625" style="20" customWidth="1"/>
    <col min="11" max="11" width="14.5703125" style="20" customWidth="1"/>
    <col min="12" max="12" width="13.85546875" style="20" customWidth="1"/>
    <col min="13" max="13" width="14.5703125" style="20" customWidth="1"/>
    <col min="14" max="15" width="12.28515625" style="20" customWidth="1"/>
    <col min="16" max="16" width="13.5703125" style="20" customWidth="1"/>
    <col min="17" max="17" width="12.28515625" style="20" bestFit="1" customWidth="1"/>
    <col min="18" max="18" width="14.28515625" style="20" bestFit="1" customWidth="1"/>
    <col min="19" max="19" width="10.5703125" style="20" bestFit="1" customWidth="1"/>
    <col min="20" max="16384" width="8.7109375" style="20"/>
  </cols>
  <sheetData>
    <row r="1" spans="1:19" ht="19.5">
      <c r="A1" s="37" t="s">
        <v>15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21"/>
      <c r="N1" s="21"/>
    </row>
    <row r="2" spans="1:19" ht="15">
      <c r="A2" s="22"/>
      <c r="B2" s="23"/>
      <c r="C2" s="15"/>
      <c r="D2" s="1"/>
      <c r="E2" s="1"/>
      <c r="F2" s="1"/>
      <c r="G2" s="1"/>
      <c r="H2" s="1"/>
      <c r="I2" s="1"/>
      <c r="J2" s="1"/>
      <c r="O2" s="16"/>
      <c r="P2" s="16"/>
    </row>
    <row r="3" spans="1:19" ht="19.5">
      <c r="A3" s="39" t="s">
        <v>16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</row>
    <row r="4" spans="1:19">
      <c r="A4" s="17"/>
      <c r="B4" s="18"/>
      <c r="C4" s="2"/>
      <c r="D4" s="3"/>
      <c r="E4" s="3"/>
      <c r="F4" s="3"/>
      <c r="G4" s="3"/>
      <c r="H4" s="3"/>
      <c r="I4" s="3"/>
      <c r="J4" s="3"/>
      <c r="K4" s="19"/>
      <c r="L4" s="19"/>
      <c r="M4" s="19"/>
      <c r="N4" s="19"/>
    </row>
    <row r="5" spans="1:19" ht="25.5" customHeight="1">
      <c r="A5" s="40" t="s">
        <v>11</v>
      </c>
      <c r="B5" s="41" t="s">
        <v>1</v>
      </c>
      <c r="C5" s="42" t="s">
        <v>0</v>
      </c>
      <c r="D5" s="33" t="s">
        <v>21</v>
      </c>
      <c r="E5" s="34"/>
      <c r="F5" s="34"/>
      <c r="G5" s="35"/>
      <c r="H5" s="30" t="s">
        <v>25</v>
      </c>
      <c r="I5" s="33" t="s">
        <v>13</v>
      </c>
      <c r="J5" s="35"/>
      <c r="K5" s="36" t="s">
        <v>2</v>
      </c>
      <c r="L5" s="36"/>
      <c r="M5" s="36" t="s">
        <v>3</v>
      </c>
      <c r="N5" s="36"/>
      <c r="O5" s="43" t="s">
        <v>4</v>
      </c>
      <c r="P5" s="43"/>
      <c r="Q5" s="44" t="s">
        <v>12</v>
      </c>
      <c r="R5" s="45"/>
      <c r="S5" s="42" t="s">
        <v>5</v>
      </c>
    </row>
    <row r="6" spans="1:19" ht="51">
      <c r="A6" s="40"/>
      <c r="B6" s="41"/>
      <c r="C6" s="42"/>
      <c r="D6" s="31" t="s">
        <v>22</v>
      </c>
      <c r="E6" s="31" t="s">
        <v>20</v>
      </c>
      <c r="F6" s="31" t="s">
        <v>23</v>
      </c>
      <c r="G6" s="31" t="s">
        <v>24</v>
      </c>
      <c r="H6" s="31" t="s">
        <v>26</v>
      </c>
      <c r="I6" s="31" t="s">
        <v>27</v>
      </c>
      <c r="J6" s="31" t="s">
        <v>28</v>
      </c>
      <c r="K6" s="13" t="s">
        <v>6</v>
      </c>
      <c r="L6" s="13" t="s">
        <v>7</v>
      </c>
      <c r="M6" s="13" t="s">
        <v>6</v>
      </c>
      <c r="N6" s="13" t="s">
        <v>7</v>
      </c>
      <c r="O6" s="4" t="s">
        <v>8</v>
      </c>
      <c r="P6" s="5" t="s">
        <v>9</v>
      </c>
      <c r="Q6" s="6" t="s">
        <v>8</v>
      </c>
      <c r="R6" s="7" t="s">
        <v>9</v>
      </c>
      <c r="S6" s="42"/>
    </row>
    <row r="7" spans="1:19" ht="25.5" customHeight="1">
      <c r="A7" s="24">
        <v>3</v>
      </c>
      <c r="B7" s="24">
        <v>20</v>
      </c>
      <c r="C7" s="24" t="s">
        <v>17</v>
      </c>
      <c r="D7" s="25">
        <v>1202</v>
      </c>
      <c r="E7" s="25"/>
      <c r="F7" s="48">
        <v>2309.4899999999998</v>
      </c>
      <c r="G7" s="14"/>
      <c r="H7" s="14">
        <v>1027</v>
      </c>
      <c r="I7" s="14">
        <v>1590</v>
      </c>
      <c r="J7" s="14">
        <v>6250</v>
      </c>
      <c r="K7" s="8">
        <f>ROUND(AVERAGE(D7:J7),2)</f>
        <v>2475.6999999999998</v>
      </c>
      <c r="L7" s="9">
        <f>K7*B7</f>
        <v>49514</v>
      </c>
      <c r="M7" s="8">
        <f>ROUND(MEDIAN(D7:J7),2)</f>
        <v>1590</v>
      </c>
      <c r="N7" s="9">
        <f>M7*B7</f>
        <v>31800</v>
      </c>
      <c r="O7" s="10">
        <f>IF(M7&lt;K7,M7,K7)</f>
        <v>1590</v>
      </c>
      <c r="P7" s="11">
        <f>O7*B7</f>
        <v>31800</v>
      </c>
      <c r="Q7" s="10">
        <v>1027</v>
      </c>
      <c r="R7" s="11">
        <f>Q7*B7</f>
        <v>20540</v>
      </c>
      <c r="S7" s="12" t="str">
        <f>IF(O7&lt;Q7,"NÃO VANTAJOSO","VANTAJOSO")</f>
        <v>VANTAJOSO</v>
      </c>
    </row>
    <row r="8" spans="1:19" ht="25.5" customHeight="1">
      <c r="A8" s="24">
        <v>4</v>
      </c>
      <c r="B8" s="24">
        <v>10</v>
      </c>
      <c r="C8" s="24" t="s">
        <v>18</v>
      </c>
      <c r="D8" s="25"/>
      <c r="E8" s="25"/>
      <c r="F8" s="48"/>
      <c r="G8" s="14">
        <v>2480</v>
      </c>
      <c r="H8" s="14">
        <v>1713</v>
      </c>
      <c r="I8" s="14">
        <v>2690</v>
      </c>
      <c r="J8" s="14">
        <v>7450</v>
      </c>
      <c r="K8" s="8">
        <f>ROUND(AVERAGE(D8:J8),2)</f>
        <v>3583.25</v>
      </c>
      <c r="L8" s="9">
        <f>K8*B8</f>
        <v>35832.5</v>
      </c>
      <c r="M8" s="8">
        <f>ROUND(MEDIAN(D8:J8),2)</f>
        <v>2585</v>
      </c>
      <c r="N8" s="9">
        <f>M8*B8</f>
        <v>25850</v>
      </c>
      <c r="O8" s="10">
        <f t="shared" ref="O8:O9" si="0">IF(M8&lt;K8,M8,K8)</f>
        <v>2585</v>
      </c>
      <c r="P8" s="11">
        <f>O8*B8</f>
        <v>25850</v>
      </c>
      <c r="Q8" s="10">
        <v>1713</v>
      </c>
      <c r="R8" s="11">
        <f>Q8*B8</f>
        <v>17130</v>
      </c>
      <c r="S8" s="12" t="str">
        <f t="shared" ref="S8:S9" si="1">IF(O8&lt;Q8,"NÃO VANTAJOSO","VANTAJOSO")</f>
        <v>VANTAJOSO</v>
      </c>
    </row>
    <row r="9" spans="1:19" ht="25.5" customHeight="1">
      <c r="A9" s="24">
        <v>5</v>
      </c>
      <c r="B9" s="24">
        <v>10</v>
      </c>
      <c r="C9" s="24" t="s">
        <v>19</v>
      </c>
      <c r="D9" s="25"/>
      <c r="E9" s="25">
        <v>2285.06</v>
      </c>
      <c r="F9" s="48"/>
      <c r="G9" s="14"/>
      <c r="H9" s="14">
        <v>2560</v>
      </c>
      <c r="I9" s="14">
        <v>3790</v>
      </c>
      <c r="J9" s="14">
        <v>8750</v>
      </c>
      <c r="K9" s="8">
        <f>ROUND(AVERAGE(D9:J9),2)</f>
        <v>4346.2700000000004</v>
      </c>
      <c r="L9" s="9">
        <f>K9*B9</f>
        <v>43462.700000000004</v>
      </c>
      <c r="M9" s="8">
        <f>ROUND(MEDIAN(D9:J9),2)</f>
        <v>3175</v>
      </c>
      <c r="N9" s="9">
        <f>M9*B9</f>
        <v>31750</v>
      </c>
      <c r="O9" s="10">
        <f t="shared" si="0"/>
        <v>3175</v>
      </c>
      <c r="P9" s="11">
        <f>O9*B9</f>
        <v>31750</v>
      </c>
      <c r="Q9" s="10">
        <v>2560</v>
      </c>
      <c r="R9" s="11">
        <f>Q9*B9</f>
        <v>25600</v>
      </c>
      <c r="S9" s="12" t="str">
        <f t="shared" si="1"/>
        <v>VANTAJOSO</v>
      </c>
    </row>
    <row r="10" spans="1:19" ht="14.25">
      <c r="A10" s="26"/>
      <c r="B10" s="26"/>
      <c r="C10" s="26"/>
      <c r="D10" s="27"/>
      <c r="E10" s="27"/>
      <c r="F10" s="27"/>
      <c r="Q10" s="28" t="s">
        <v>14</v>
      </c>
      <c r="R10" s="29">
        <f>SUM(R6:R9)</f>
        <v>63270</v>
      </c>
    </row>
    <row r="11" spans="1:19">
      <c r="A11" s="46" t="s">
        <v>10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</row>
    <row r="12" spans="1:19" ht="14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</row>
    <row r="13" spans="1:19" ht="14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</row>
  </sheetData>
  <mergeCells count="15">
    <mergeCell ref="A13:L13"/>
    <mergeCell ref="D5:G5"/>
    <mergeCell ref="M5:N5"/>
    <mergeCell ref="A1:L1"/>
    <mergeCell ref="A3:S3"/>
    <mergeCell ref="A5:A6"/>
    <mergeCell ref="B5:B6"/>
    <mergeCell ref="C5:C6"/>
    <mergeCell ref="K5:L5"/>
    <mergeCell ref="O5:P5"/>
    <mergeCell ref="Q5:R5"/>
    <mergeCell ref="S5:S6"/>
    <mergeCell ref="A11:L11"/>
    <mergeCell ref="A12:L12"/>
    <mergeCell ref="I5:J5"/>
  </mergeCells>
  <conditionalFormatting sqref="S7:S9">
    <cfRule type="containsText" dxfId="1" priority="1" operator="containsText" text="Homogênea">
      <formula>NOT(ISERROR(SEARCH("Homogênea",S7)))</formula>
    </cfRule>
    <cfRule type="containsText" dxfId="0" priority="2" operator="containsText" text="Discrepante">
      <formula>NOT(ISERROR(SEARCH("Discrepante",S7)))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07086B2102BA344895646C9C47523B9" ma:contentTypeVersion="15" ma:contentTypeDescription="Crie um novo documento." ma:contentTypeScope="" ma:versionID="2e1b712d3f2e981f9b5b5ebb35e8720c">
  <xsd:schema xmlns:xsd="http://www.w3.org/2001/XMLSchema" xmlns:xs="http://www.w3.org/2001/XMLSchema" xmlns:p="http://schemas.microsoft.com/office/2006/metadata/properties" xmlns:ns2="590a398d-a296-4ff5-a3cb-87dd62136246" xmlns:ns3="d00ef3cb-ae70-4b0a-a1f4-68babaaed87d" targetNamespace="http://schemas.microsoft.com/office/2006/metadata/properties" ma:root="true" ma:fieldsID="5a7520aea4f7a4420677ca0ecc2e727b" ns2:_="" ns3:_="">
    <xsd:import namespace="590a398d-a296-4ff5-a3cb-87dd62136246"/>
    <xsd:import namespace="d00ef3cb-ae70-4b0a-a1f4-68babaaed8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0a398d-a296-4ff5-a3cb-87dd621362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1aaa609d-6bd8-45d7-bc9e-4bcaf31c6a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0ef3cb-ae70-4b0a-a1f4-68babaaed87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108650ea-0012-49a3-8c8c-612260cc23e5}" ma:internalName="TaxCatchAll" ma:showField="CatchAllData" ma:web="d00ef3cb-ae70-4b0a-a1f4-68babaaed8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00ef3cb-ae70-4b0a-a1f4-68babaaed87d" xsi:nil="true"/>
    <lcf76f155ced4ddcb4097134ff3c332f xmlns="590a398d-a296-4ff5-a3cb-87dd6213624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5CE2C2F-EE66-4E5D-86B4-31E9A1031D88}"/>
</file>

<file path=customXml/itemProps2.xml><?xml version="1.0" encoding="utf-8"?>
<ds:datastoreItem xmlns:ds="http://schemas.openxmlformats.org/officeDocument/2006/customXml" ds:itemID="{2DFF7975-C2FE-4259-B0EA-CD8CEAA6025F}"/>
</file>

<file path=customXml/itemProps3.xml><?xml version="1.0" encoding="utf-8"?>
<ds:datastoreItem xmlns:ds="http://schemas.openxmlformats.org/officeDocument/2006/customXml" ds:itemID="{CEBB2BEF-630E-46E0-AE82-343A1F5DA0F5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ARP 10.2024 - sofás</vt:lpstr>
    </vt:vector>
  </TitlesOfParts>
  <Company>Dep Nac Prod Mineral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Ednaldo Rodrigues da Cunha</dc:creator>
  <cp:lastModifiedBy>miguel.neto</cp:lastModifiedBy>
  <cp:revision>12</cp:revision>
  <dcterms:created xsi:type="dcterms:W3CDTF">2003-01-09T15:21:37Z</dcterms:created>
  <dcterms:modified xsi:type="dcterms:W3CDTF">2024-12-26T18:41:54Z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0x010100107086B2102BA344895646C9C47523B9</vt:lpwstr>
  </property>
  <property fmtid="{D5CDD505-2E9C-101B-9397-08002B2CF9AE}" pid="3" name="MediaServiceImageTags">
    <vt:lpwstr/>
  </property>
</Properties>
</file>