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 tabRatio="948"/>
  </bookViews>
  <sheets>
    <sheet name="QTDE_BENEFICIÁRIOS_JE" sheetId="1" r:id="rId1"/>
    <sheet name="VALOR_NORMA_JE" sheetId="2" r:id="rId2"/>
    <sheet name="UO_MEDIA_BEN-AT" sheetId="3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E40" i="33"/>
  <c r="D40"/>
  <c r="C40"/>
  <c r="E39"/>
  <c r="E38"/>
  <c r="E37"/>
  <c r="E34"/>
  <c r="E33"/>
  <c r="E32"/>
  <c r="E31"/>
  <c r="E30"/>
  <c r="E29"/>
  <c r="E26"/>
  <c r="E25"/>
  <c r="E24"/>
  <c r="E23"/>
  <c r="E22"/>
  <c r="E21"/>
  <c r="E18"/>
  <c r="E17"/>
  <c r="E16"/>
  <c r="E15"/>
  <c r="E14"/>
  <c r="E13"/>
  <c r="E9"/>
  <c r="E35" s="1"/>
  <c r="J12" i="32"/>
  <c r="I12"/>
  <c r="H12"/>
  <c r="G12"/>
  <c r="F12"/>
  <c r="E12"/>
  <c r="D12"/>
  <c r="J11"/>
  <c r="J12" i="31"/>
  <c r="I12"/>
  <c r="H12"/>
  <c r="G12"/>
  <c r="F12"/>
  <c r="E12"/>
  <c r="D12"/>
  <c r="J11"/>
  <c r="J12" i="30"/>
  <c r="I12"/>
  <c r="H12"/>
  <c r="G12"/>
  <c r="F12"/>
  <c r="E12"/>
  <c r="D12"/>
  <c r="J11"/>
  <c r="J12" i="29"/>
  <c r="I12"/>
  <c r="H12"/>
  <c r="G12"/>
  <c r="F12"/>
  <c r="E12"/>
  <c r="D12"/>
  <c r="J11"/>
  <c r="J12" i="28"/>
  <c r="I12"/>
  <c r="H12"/>
  <c r="G12"/>
  <c r="F12"/>
  <c r="E12"/>
  <c r="D12"/>
  <c r="J11"/>
  <c r="J12" i="27"/>
  <c r="I12"/>
  <c r="H12"/>
  <c r="G12"/>
  <c r="F12"/>
  <c r="E12"/>
  <c r="D12"/>
  <c r="J11"/>
  <c r="J12" i="26"/>
  <c r="I12"/>
  <c r="H12"/>
  <c r="G12"/>
  <c r="F12"/>
  <c r="E12"/>
  <c r="D12"/>
  <c r="J11"/>
  <c r="J12" i="25"/>
  <c r="I12"/>
  <c r="H12"/>
  <c r="G12"/>
  <c r="F12"/>
  <c r="E12"/>
  <c r="D12"/>
  <c r="J11"/>
  <c r="J12" i="24"/>
  <c r="I12"/>
  <c r="H12"/>
  <c r="G12"/>
  <c r="F12"/>
  <c r="E12"/>
  <c r="D12"/>
  <c r="J11"/>
  <c r="J12" i="23"/>
  <c r="I12"/>
  <c r="H12"/>
  <c r="G12"/>
  <c r="F12"/>
  <c r="E12"/>
  <c r="D12"/>
  <c r="J11"/>
  <c r="J12" i="22"/>
  <c r="I12"/>
  <c r="H12"/>
  <c r="G12"/>
  <c r="F12"/>
  <c r="E12"/>
  <c r="D12"/>
  <c r="J11"/>
  <c r="J12" i="21"/>
  <c r="I12"/>
  <c r="H12"/>
  <c r="G12"/>
  <c r="F12"/>
  <c r="E12"/>
  <c r="D12"/>
  <c r="J11"/>
  <c r="J12" i="20"/>
  <c r="I12"/>
  <c r="H12"/>
  <c r="G12"/>
  <c r="F12"/>
  <c r="E12"/>
  <c r="D12"/>
  <c r="J11"/>
  <c r="J12" i="19"/>
  <c r="I12"/>
  <c r="H12"/>
  <c r="G12"/>
  <c r="F12"/>
  <c r="E12"/>
  <c r="D12"/>
  <c r="J11"/>
  <c r="J12" i="18"/>
  <c r="I12"/>
  <c r="H12"/>
  <c r="G12"/>
  <c r="F12"/>
  <c r="E12"/>
  <c r="D12"/>
  <c r="J11"/>
  <c r="J12" i="17"/>
  <c r="I12"/>
  <c r="H12"/>
  <c r="G12"/>
  <c r="F12"/>
  <c r="E12"/>
  <c r="D12"/>
  <c r="J11"/>
  <c r="J12" i="16"/>
  <c r="I12"/>
  <c r="H12"/>
  <c r="G12"/>
  <c r="F12"/>
  <c r="E12"/>
  <c r="D12"/>
  <c r="J11"/>
  <c r="J12" i="15"/>
  <c r="I12"/>
  <c r="H12"/>
  <c r="G12"/>
  <c r="F12"/>
  <c r="E12"/>
  <c r="D12"/>
  <c r="J11"/>
  <c r="J12" i="14"/>
  <c r="I12"/>
  <c r="H12"/>
  <c r="G12"/>
  <c r="F12"/>
  <c r="E12"/>
  <c r="D12"/>
  <c r="J11"/>
  <c r="J12" i="13"/>
  <c r="I12"/>
  <c r="H12"/>
  <c r="G12"/>
  <c r="F12"/>
  <c r="E12"/>
  <c r="D12"/>
  <c r="J11"/>
  <c r="J12" i="12"/>
  <c r="I12"/>
  <c r="H12"/>
  <c r="G12"/>
  <c r="F12"/>
  <c r="E12"/>
  <c r="D12"/>
  <c r="J11"/>
  <c r="J12" i="11"/>
  <c r="I12"/>
  <c r="H12"/>
  <c r="G12"/>
  <c r="F12"/>
  <c r="E12"/>
  <c r="D12"/>
  <c r="J11"/>
  <c r="J12" i="10"/>
  <c r="I12"/>
  <c r="H12"/>
  <c r="G12"/>
  <c r="F12"/>
  <c r="E12"/>
  <c r="D12"/>
  <c r="J11"/>
  <c r="J12" i="9"/>
  <c r="I12"/>
  <c r="H12"/>
  <c r="G12"/>
  <c r="F12"/>
  <c r="E12"/>
  <c r="D12"/>
  <c r="J11"/>
  <c r="J12" i="8"/>
  <c r="I12"/>
  <c r="H12"/>
  <c r="G12"/>
  <c r="F12"/>
  <c r="E12"/>
  <c r="D12"/>
  <c r="J11"/>
  <c r="J12" i="7"/>
  <c r="I12"/>
  <c r="H12"/>
  <c r="G12"/>
  <c r="F12"/>
  <c r="E12"/>
  <c r="D12"/>
  <c r="J11"/>
  <c r="J12" i="6"/>
  <c r="I12"/>
  <c r="H12"/>
  <c r="G12"/>
  <c r="F12"/>
  <c r="E12"/>
  <c r="D12"/>
  <c r="J11"/>
  <c r="J12" i="5"/>
  <c r="I12"/>
  <c r="H12"/>
  <c r="G12"/>
  <c r="F12"/>
  <c r="E12"/>
  <c r="D12"/>
  <c r="J11"/>
  <c r="D20" i="4"/>
  <c r="G12"/>
  <c r="J11"/>
  <c r="J12" s="1"/>
  <c r="I11"/>
  <c r="I12" s="1"/>
  <c r="H11"/>
  <c r="H12" s="1"/>
  <c r="F11"/>
  <c r="F12" s="1"/>
  <c r="E11"/>
  <c r="E12" s="1"/>
  <c r="D11"/>
  <c r="D12" s="1"/>
  <c r="G39" i="2"/>
  <c r="D39"/>
  <c r="C39"/>
  <c r="G38"/>
  <c r="D38"/>
  <c r="C38"/>
  <c r="G37"/>
  <c r="D37"/>
  <c r="C37"/>
  <c r="G36"/>
  <c r="D36"/>
  <c r="C36"/>
  <c r="G35"/>
  <c r="D35"/>
  <c r="C35"/>
  <c r="G34"/>
  <c r="D34"/>
  <c r="C34"/>
  <c r="G33"/>
  <c r="D33"/>
  <c r="C33"/>
  <c r="G32"/>
  <c r="D32"/>
  <c r="C32"/>
  <c r="G31"/>
  <c r="D31"/>
  <c r="C31"/>
  <c r="G30"/>
  <c r="D30"/>
  <c r="C30"/>
  <c r="G29"/>
  <c r="D29"/>
  <c r="C29"/>
  <c r="G28"/>
  <c r="D28"/>
  <c r="C28"/>
  <c r="G27"/>
  <c r="D27"/>
  <c r="C27"/>
  <c r="G26"/>
  <c r="D26"/>
  <c r="C26"/>
  <c r="G25"/>
  <c r="D25"/>
  <c r="C25"/>
  <c r="G24"/>
  <c r="D24"/>
  <c r="C24"/>
  <c r="G23"/>
  <c r="D23"/>
  <c r="C23"/>
  <c r="G22"/>
  <c r="D22"/>
  <c r="C22"/>
  <c r="G21"/>
  <c r="D21"/>
  <c r="C21"/>
  <c r="G20"/>
  <c r="D20"/>
  <c r="C20"/>
  <c r="G19"/>
  <c r="D19"/>
  <c r="C19"/>
  <c r="G18"/>
  <c r="D18"/>
  <c r="C18"/>
  <c r="G17"/>
  <c r="D17"/>
  <c r="C17"/>
  <c r="G16"/>
  <c r="D16"/>
  <c r="C16"/>
  <c r="G15"/>
  <c r="D15"/>
  <c r="C15"/>
  <c r="G14"/>
  <c r="D14"/>
  <c r="C14"/>
  <c r="G13"/>
  <c r="D13"/>
  <c r="C13"/>
  <c r="G12"/>
  <c r="D12"/>
  <c r="C12"/>
  <c r="D4"/>
  <c r="C4"/>
  <c r="H38" i="1"/>
  <c r="G38"/>
  <c r="I38" s="1"/>
  <c r="F38"/>
  <c r="E38"/>
  <c r="D38"/>
  <c r="C38"/>
  <c r="H37"/>
  <c r="G37"/>
  <c r="I37" s="1"/>
  <c r="F37"/>
  <c r="E37"/>
  <c r="D37"/>
  <c r="C37"/>
  <c r="I36"/>
  <c r="H36"/>
  <c r="G36"/>
  <c r="F36"/>
  <c r="E36"/>
  <c r="D36"/>
  <c r="C36"/>
  <c r="H35"/>
  <c r="G35"/>
  <c r="I35" s="1"/>
  <c r="F35"/>
  <c r="E35"/>
  <c r="D35"/>
  <c r="C35"/>
  <c r="H34"/>
  <c r="G34"/>
  <c r="I34" s="1"/>
  <c r="F34"/>
  <c r="E34"/>
  <c r="D34"/>
  <c r="C34"/>
  <c r="H33"/>
  <c r="I33" s="1"/>
  <c r="G33"/>
  <c r="F33"/>
  <c r="E33"/>
  <c r="D33"/>
  <c r="C33"/>
  <c r="I32"/>
  <c r="H32"/>
  <c r="G32"/>
  <c r="F32"/>
  <c r="E32"/>
  <c r="D32"/>
  <c r="C32"/>
  <c r="I31"/>
  <c r="H31"/>
  <c r="G31"/>
  <c r="F31"/>
  <c r="E31"/>
  <c r="D31"/>
  <c r="C31"/>
  <c r="H30"/>
  <c r="G30"/>
  <c r="I30" s="1"/>
  <c r="F30"/>
  <c r="E30"/>
  <c r="D30"/>
  <c r="C30"/>
  <c r="H29"/>
  <c r="G29"/>
  <c r="I29" s="1"/>
  <c r="F29"/>
  <c r="E29"/>
  <c r="D29"/>
  <c r="C29"/>
  <c r="I28"/>
  <c r="H28"/>
  <c r="G28"/>
  <c r="F28"/>
  <c r="E28"/>
  <c r="D28"/>
  <c r="C28"/>
  <c r="H27"/>
  <c r="G27"/>
  <c r="I27" s="1"/>
  <c r="F27"/>
  <c r="E27"/>
  <c r="D27"/>
  <c r="C27"/>
  <c r="H26"/>
  <c r="G26"/>
  <c r="I26" s="1"/>
  <c r="F26"/>
  <c r="E26"/>
  <c r="D26"/>
  <c r="C26"/>
  <c r="H25"/>
  <c r="I25" s="1"/>
  <c r="G25"/>
  <c r="F25"/>
  <c r="E25"/>
  <c r="D25"/>
  <c r="C25"/>
  <c r="I24"/>
  <c r="H24"/>
  <c r="G24"/>
  <c r="F24"/>
  <c r="E24"/>
  <c r="D24"/>
  <c r="C24"/>
  <c r="I23"/>
  <c r="H23"/>
  <c r="G23"/>
  <c r="F23"/>
  <c r="E23"/>
  <c r="D23"/>
  <c r="C23"/>
  <c r="H22"/>
  <c r="G22"/>
  <c r="I22" s="1"/>
  <c r="F22"/>
  <c r="E22"/>
  <c r="D22"/>
  <c r="C22"/>
  <c r="H21"/>
  <c r="G21"/>
  <c r="I21" s="1"/>
  <c r="F21"/>
  <c r="E21"/>
  <c r="D21"/>
  <c r="C21"/>
  <c r="I20"/>
  <c r="H20"/>
  <c r="G20"/>
  <c r="F20"/>
  <c r="E20"/>
  <c r="D20"/>
  <c r="C20"/>
  <c r="H19"/>
  <c r="G19"/>
  <c r="I19" s="1"/>
  <c r="F19"/>
  <c r="E19"/>
  <c r="D19"/>
  <c r="C19"/>
  <c r="H18"/>
  <c r="G18"/>
  <c r="I18" s="1"/>
  <c r="F18"/>
  <c r="E18"/>
  <c r="D18"/>
  <c r="C18"/>
  <c r="H17"/>
  <c r="I17" s="1"/>
  <c r="G17"/>
  <c r="F17"/>
  <c r="E17"/>
  <c r="D17"/>
  <c r="C17"/>
  <c r="H16"/>
  <c r="G16"/>
  <c r="I16" s="1"/>
  <c r="F16"/>
  <c r="E16"/>
  <c r="D16"/>
  <c r="C16"/>
  <c r="I15"/>
  <c r="H15"/>
  <c r="G15"/>
  <c r="F15"/>
  <c r="E15"/>
  <c r="D15"/>
  <c r="D39" s="1"/>
  <c r="C15"/>
  <c r="H14"/>
  <c r="G14"/>
  <c r="I14" s="1"/>
  <c r="F14"/>
  <c r="E14"/>
  <c r="D14"/>
  <c r="C14"/>
  <c r="H13"/>
  <c r="G13"/>
  <c r="I13" s="1"/>
  <c r="F13"/>
  <c r="E13"/>
  <c r="D13"/>
  <c r="C13"/>
  <c r="I12"/>
  <c r="H12"/>
  <c r="G12"/>
  <c r="F12"/>
  <c r="F39" s="1"/>
  <c r="E12"/>
  <c r="D12"/>
  <c r="C12"/>
  <c r="H11"/>
  <c r="H39" s="1"/>
  <c r="G11"/>
  <c r="I11" s="1"/>
  <c r="F11"/>
  <c r="E11"/>
  <c r="E39" s="1"/>
  <c r="D11"/>
  <c r="C11"/>
  <c r="C39" s="1"/>
  <c r="D4"/>
  <c r="C4"/>
  <c r="E12" i="33" l="1"/>
  <c r="E20"/>
  <c r="E28"/>
  <c r="E36"/>
  <c r="E19"/>
  <c r="E27"/>
  <c r="I39" i="1"/>
  <c r="G39"/>
</calcChain>
</file>

<file path=xl/sharedStrings.xml><?xml version="1.0" encoding="utf-8"?>
<sst xmlns="http://schemas.openxmlformats.org/spreadsheetml/2006/main" count="1454" uniqueCount="118">
  <si>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</si>
  <si>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</si>
  <si>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</si>
  <si>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</si>
  <si>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</si>
  <si>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</si>
  <si>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</si>
  <si>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</si>
  <si>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</si>
  <si>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</si>
  <si>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</si>
  <si>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</si>
  <si>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</si>
  <si>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</si>
  <si>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</si>
  <si>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</si>
  <si>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</si>
  <si>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</si>
  <si>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</si>
  <si>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</si>
  <si>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</si>
  <si>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</si>
  <si>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</si>
  <si>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</si>
  <si>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</si>
  <si>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</si>
  <si>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</si>
  <si>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</si>
  <si>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</si>
  <si>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</si>
  <si>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</si>
  <si>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</si>
  <si>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</si>
  <si>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</si>
  <si>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</si>
  <si>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</si>
  <si>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</si>
  <si>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</si>
  <si>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</si>
  <si>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</si>
  <si>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</si>
  <si>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</si>
  <si>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</si>
  <si>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</si>
  <si>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</si>
  <si>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</si>
  <si>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</si>
  <si>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</si>
  <si>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</si>
  <si>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</si>
  <si>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</si>
  <si>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</si>
  <si>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</si>
  <si>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</si>
  <si>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</si>
  <si>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</si>
  <si>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</si>
  <si>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</si>
  <si>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</si>
  <si>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</si>
  <si>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</si>
  <si>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</si>
  <si>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</si>
  <si>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</si>
  <si>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</si>
  <si>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</si>
  <si>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</si>
  <si>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</si>
  <si>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</si>
  <si>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</si>
  <si>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</si>
  <si>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</si>
  <si>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</si>
  <si>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</si>
  <si>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</si>
  <si>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</si>
  <si>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Notas: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</si>
  <si>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</si>
  <si>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</si>
  <si>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</si>
  <si>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</si>
  <si>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AUXÍLIO-TRANSPORTE²</t>
  </si>
  <si>
    <t>EXAMES PERIÓDICOS</t>
  </si>
  <si>
    <r>
      <rPr>
        <sz val="14"/>
        <color rgb="FFFFFFFF"/>
        <rFont val="Arial"/>
        <family val="2"/>
      </rPr>
      <t>JE</t>
    </r>
    <r>
      <rPr>
        <vertAlign val="superscript"/>
        <sz val="12"/>
        <color rgb="FFFFFFFF"/>
        <rFont val="Arial"/>
        <family val="2"/>
      </rPr>
      <t>1</t>
    </r>
  </si>
  <si>
    <r>
      <rPr>
        <b/>
        <sz val="13"/>
        <color rgb="FFFFFFFF"/>
        <rFont val="Arial"/>
        <family val="2"/>
      </rPr>
      <t>Descrição da Legislação</t>
    </r>
    <r>
      <rPr>
        <vertAlign val="superscript"/>
        <sz val="13"/>
        <color rgb="FFFFFFFF"/>
        <rFont val="Arial"/>
        <family val="2"/>
      </rPr>
      <t>1</t>
    </r>
  </si>
  <si>
    <r>
      <rPr>
        <b/>
        <sz val="13"/>
        <color rgb="FF000000"/>
        <rFont val="Arial"/>
        <family val="2"/>
      </rPr>
      <t>Não há ato legal</t>
    </r>
    <r>
      <rPr>
        <sz val="13"/>
        <color rgb="FF000000"/>
        <rFont val="Arial"/>
        <family val="2"/>
      </rPr>
      <t>.</t>
    </r>
  </si>
  <si>
    <t>-</t>
  </si>
  <si>
    <r>
      <rPr>
        <b/>
        <sz val="12"/>
        <color rgb="FF000000"/>
        <rFont val="Arial"/>
        <family val="2"/>
      </rPr>
      <t>2)</t>
    </r>
    <r>
      <rPr>
        <sz val="12"/>
        <color rgb="FF000000"/>
        <rFont val="Arial"/>
        <family val="2"/>
      </rPr>
      <t xml:space="preserve"> Utilização do valor médio realizado no âmbito da Justiça Eleitoral, considerado o valor total executado até a data de referência pelo total de beneficiários de auxílio-transporte dessa Justiça Especializada, apurado pela Setorial.</t>
    </r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</si>
  <si>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</si>
  <si>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</si>
  <si>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</si>
  <si>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</si>
  <si>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</si>
  <si>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</si>
  <si>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</si>
  <si>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JE</t>
  </si>
  <si>
    <t>ABRIL</t>
  </si>
  <si>
    <t>2023</t>
  </si>
  <si>
    <r>
      <rPr>
        <sz val="10"/>
        <color rgb="FF000000"/>
        <rFont val="Arial"/>
        <family val="2"/>
      </rPr>
      <t xml:space="preserve"> Descrição do ato legal que define os valores unitários (</t>
    </r>
    <r>
      <rPr>
        <i/>
        <sz val="12"/>
        <color rgb="FF000000"/>
        <rFont val="Arial"/>
        <family val="2"/>
      </rPr>
      <t>per capita</t>
    </r>
    <r>
      <rPr>
        <sz val="12"/>
        <color rgb="FF000000"/>
        <rFont val="Arial"/>
        <family val="2"/>
      </rPr>
      <t>) dos benefícios assistenciais:</t>
    </r>
  </si>
  <si>
    <t>BENEFÍCIO</t>
  </si>
  <si>
    <t>VALOR PER
CAPITA (R$ 1,00)</t>
  </si>
  <si>
    <t>DESCRIÇÃO DA LEGISLAÇÃO</t>
  </si>
  <si>
    <t>AUXÍLIO-TRANSPORTE</t>
  </si>
  <si>
    <t>NÃO HÁ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</si>
  <si>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</si>
  <si>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</si>
  <si>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</si>
  <si>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</si>
  <si>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</si>
  <si>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r>
      <rPr>
        <b/>
        <sz val="16"/>
        <color rgb="FF000000"/>
        <rFont val="Arial"/>
        <family val="2"/>
      </rPr>
      <t xml:space="preserve"> Descrição do ato legal que define os valores unitários (</t>
    </r>
    <r>
      <rPr>
        <b/>
        <i/>
        <sz val="16"/>
        <color rgb="FF000000"/>
        <rFont val="Arial"/>
        <family val="2"/>
      </rPr>
      <t>per capita</t>
    </r>
    <r>
      <rPr>
        <b/>
        <sz val="16"/>
        <color rgb="FF000000"/>
        <rFont val="Arial"/>
        <family val="2"/>
      </rPr>
      <t>) dos benefícios assistenciais:</t>
    </r>
  </si>
  <si>
    <t>Portaria Conjunta nº 1/2023 (R$1.182,74)</t>
  </si>
  <si>
    <t>Portaria Conjunta nº 1/2023 (R$935,22)</t>
  </si>
  <si>
    <t>AUXÍLIO-TRANSPORTE¹</t>
  </si>
  <si>
    <r>
      <t xml:space="preserve">1)  Os dados estão de acordo com o informado pelos Tribunais Eleitorais no período compreendido entre </t>
    </r>
    <r>
      <rPr>
        <b/>
        <sz val="12"/>
        <color rgb="FF000000"/>
        <rFont val="Arial"/>
        <family val="2"/>
      </rPr>
      <t xml:space="preserve">12.05.2023 </t>
    </r>
    <r>
      <rPr>
        <sz val="12"/>
        <color rgb="FF000000"/>
        <rFont val="Arial"/>
        <family val="2"/>
      </rPr>
      <t xml:space="preserve">a </t>
    </r>
    <r>
      <rPr>
        <b/>
        <sz val="12"/>
        <color rgb="FF000000"/>
        <rFont val="Arial"/>
        <family val="2"/>
      </rPr>
      <t>17.15.2023</t>
    </r>
    <r>
      <rPr>
        <sz val="12"/>
        <color rgb="FF000000"/>
        <rFont val="Arial"/>
        <family val="2"/>
      </rPr>
      <t>.</t>
    </r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</si>
  <si>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  <family val="2"/>
      </rPr>
      <t>12.05.2023 a 17.15.2023</t>
    </r>
    <r>
      <rPr>
        <sz val="12"/>
        <color rgb="FF000000"/>
        <rFont val="Arial"/>
        <family val="2"/>
      </rPr>
      <t>. E a legislação se aplica a todos os órgãos que compõem a Justiça Eleitoral.</t>
    </r>
  </si>
  <si>
    <r>
      <rPr>
        <b/>
        <sz val="13"/>
        <color rgb="FF000000"/>
        <rFont val="Arial"/>
        <family val="2"/>
      </rPr>
      <t>Ato normativo</t>
    </r>
    <r>
      <rPr>
        <b/>
        <vertAlign val="superscript"/>
        <sz val="13"/>
        <color rgb="FF000000"/>
        <rFont val="Arial"/>
        <family val="2"/>
      </rPr>
      <t>3</t>
    </r>
    <r>
      <rPr>
        <sz val="13"/>
        <color rgb="FF000000"/>
        <rFont val="Arial"/>
        <family val="2"/>
      </rPr>
      <t>:
Portaria Conjunta nº 1/2023 (R$1.182,74)</t>
    </r>
  </si>
  <si>
    <r>
      <rPr>
        <b/>
        <sz val="13"/>
        <color rgb="FF000000"/>
        <rFont val="Arial"/>
        <family val="2"/>
      </rPr>
      <t>Ato normativo</t>
    </r>
    <r>
      <rPr>
        <b/>
        <vertAlign val="superscript"/>
        <sz val="13"/>
        <color rgb="FF000000"/>
        <rFont val="Arial"/>
        <family val="2"/>
      </rPr>
      <t>3</t>
    </r>
    <r>
      <rPr>
        <sz val="13"/>
        <color rgb="FF000000"/>
        <rFont val="Arial"/>
        <family val="2"/>
      </rPr>
      <t>:
Portaria Conjunta nº 1/2023 (R$935,22)</t>
    </r>
  </si>
  <si>
    <r>
      <rPr>
        <b/>
        <sz val="12"/>
        <color rgb="FF000000"/>
        <rFont val="Arial"/>
        <family val="2"/>
      </rPr>
      <t>3)</t>
    </r>
    <r>
      <rPr>
        <sz val="12"/>
        <color rgb="FF000000"/>
        <rFont val="Arial"/>
        <family val="2"/>
      </rPr>
      <t xml:space="preserve"> Encontra-se vigente no âmbito da Justiça Eleitoral a Portaria Conjunta nº 1, de 1º.6.2018, que altera os valores per capita de auxílio alimentação e de assistência pré-escolar, a serem praticados a partir do exercício financeiro de 2023, para R$1.1852,74 e R$935,22, respectivamente.</t>
    </r>
  </si>
</sst>
</file>

<file path=xl/styles.xml><?xml version="1.0" encoding="utf-8"?>
<styleSheet xmlns="http://schemas.openxmlformats.org/spreadsheetml/2006/main">
  <numFmts count="12">
    <numFmt numFmtId="43" formatCode="_-* #,##0.00_-;\-* #,##0.00_-;_-* &quot;-&quot;??_-;_-@_-"/>
    <numFmt numFmtId="164" formatCode="General_)"/>
    <numFmt numFmtId="165" formatCode="yyyy\:mm"/>
    <numFmt numFmtId="166" formatCode="_([$€-2]* #,##0.00_);_([$€-2]* \(#,##0.00\);_([$€-2]* \-??_)"/>
    <numFmt numFmtId="167" formatCode="_([$€-2]* #,##0.00_);_([$€-2]* \(#,##0.00\);_([$€-2]* &quot;-&quot;??_)"/>
    <numFmt numFmtId="168" formatCode="_(* #,##0.00_);_(* \(#,##0.00\);_(* \-??_);_(@_)"/>
    <numFmt numFmtId="169" formatCode="%#,#00"/>
    <numFmt numFmtId="170" formatCode="mm/yy"/>
    <numFmt numFmtId="171" formatCode="_-* #,##0.00_-;\-* #,##0.00_-;_-* \-??_-;_-@_-"/>
    <numFmt numFmtId="172" formatCode="_-* #,##0_-;\-* #,##0_-;_-* &quot;-&quot;??_-;_-@_-"/>
    <numFmt numFmtId="173" formatCode="_-* #,##0_-;\-* #,##0_-;_-* \-??_-;_-@_-"/>
    <numFmt numFmtId="174" formatCode="_(* #,##0_);_(* \(#,##0\);_(* \-??_);_(@_)"/>
  </numFmts>
  <fonts count="49">
    <font>
      <sz val="10"/>
      <color rgb="FF000000"/>
      <name val="Arial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sz val="7"/>
      <color rgb="FF000000"/>
      <name val="Times New Roman"/>
      <family val="1"/>
    </font>
    <font>
      <sz val="11"/>
      <color rgb="FF008000"/>
      <name val="Calibri"/>
      <family val="2"/>
    </font>
    <font>
      <sz val="1"/>
      <color rgb="FF000000"/>
      <name val="Courier New"/>
      <family val="3"/>
    </font>
    <font>
      <i/>
      <sz val="1"/>
      <color rgb="FF000000"/>
      <name val="Courier New"/>
      <family val="3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sz val="12"/>
      <color rgb="FF000000"/>
      <name val="Times New Roman"/>
      <family val="1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sz val="10"/>
      <color rgb="FF000000"/>
      <name val="Courier New"/>
      <family val="3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b/>
      <sz val="18"/>
      <color rgb="FF003366"/>
      <name val="Cambria"/>
      <family val="1"/>
    </font>
    <font>
      <b/>
      <sz val="14"/>
      <color rgb="FF000000"/>
      <name val="Times New Roman"/>
      <family val="1"/>
    </font>
    <font>
      <b/>
      <sz val="18"/>
      <color rgb="FF333399"/>
      <name val="Cambria"/>
      <family val="1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FFFFFF"/>
      <name val="Arial"/>
      <family val="2"/>
    </font>
    <font>
      <sz val="12"/>
      <color rgb="FF000000"/>
      <name val="Arial"/>
      <family val="2"/>
    </font>
    <font>
      <sz val="9"/>
      <color rgb="FFFF0000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4"/>
      <color rgb="FF000000"/>
      <name val="Arial"/>
      <family val="2"/>
    </font>
    <font>
      <b/>
      <sz val="14"/>
      <color rgb="FFFFFFFF"/>
      <name val="Arial"/>
      <family val="2"/>
    </font>
    <font>
      <sz val="14"/>
      <color rgb="FFFFFFFF"/>
      <name val="Arial"/>
      <family val="2"/>
    </font>
    <font>
      <vertAlign val="superscript"/>
      <sz val="12"/>
      <color rgb="FFFFFFFF"/>
      <name val="Arial"/>
      <family val="2"/>
    </font>
    <font>
      <sz val="13"/>
      <color rgb="FF000000"/>
      <name val="Arial"/>
      <family val="2"/>
    </font>
    <font>
      <b/>
      <sz val="13"/>
      <color rgb="FFFFFFFF"/>
      <name val="Arial"/>
      <family val="2"/>
    </font>
    <font>
      <vertAlign val="superscript"/>
      <sz val="13"/>
      <color rgb="FFFFFFFF"/>
      <name val="Arial"/>
      <family val="2"/>
    </font>
    <font>
      <b/>
      <sz val="13"/>
      <color rgb="FF000000"/>
      <name val="Arial"/>
      <family val="2"/>
    </font>
    <font>
      <b/>
      <vertAlign val="superscript"/>
      <sz val="13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0A3C0A"/>
      <name val="Arial"/>
      <family val="2"/>
    </font>
    <font>
      <i/>
      <sz val="12"/>
      <color rgb="FF000000"/>
      <name val="Arial"/>
      <family val="2"/>
    </font>
    <font>
      <b/>
      <i/>
      <sz val="16"/>
      <color rgb="FF000000"/>
      <name val="Arial"/>
      <family val="2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3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00FF00"/>
        <bgColor rgb="FF33CCCC"/>
      </patternFill>
    </fill>
    <fill>
      <patternFill patternType="solid">
        <fgColor rgb="FF99CCFF"/>
        <bgColor rgb="FFCCCCFF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</fills>
  <borders count="5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15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5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2" fillId="12" borderId="0"/>
    <xf numFmtId="0" fontId="2" fillId="9" borderId="0"/>
    <xf numFmtId="0" fontId="2" fillId="13" borderId="0"/>
    <xf numFmtId="0" fontId="2" fillId="14" borderId="0"/>
    <xf numFmtId="0" fontId="2" fillId="15" borderId="0"/>
    <xf numFmtId="0" fontId="3" fillId="3" borderId="0"/>
    <xf numFmtId="164" fontId="4" fillId="0" borderId="0">
      <alignment horizontal="left"/>
    </xf>
    <xf numFmtId="0" fontId="5" fillId="4" borderId="0"/>
    <xf numFmtId="2" fontId="6" fillId="0" borderId="0">
      <protection locked="0"/>
    </xf>
    <xf numFmtId="2" fontId="7" fillId="0" borderId="0">
      <protection locked="0"/>
    </xf>
    <xf numFmtId="0" fontId="8" fillId="8" borderId="1"/>
    <xf numFmtId="0" fontId="8" fillId="8" borderId="1"/>
    <xf numFmtId="0" fontId="8" fillId="8" borderId="1"/>
    <xf numFmtId="0" fontId="8" fillId="8" borderId="1"/>
    <xf numFmtId="0" fontId="9" fillId="16" borderId="2"/>
    <xf numFmtId="0" fontId="10" fillId="0" borderId="3"/>
    <xf numFmtId="0" fontId="10" fillId="0" borderId="3"/>
    <xf numFmtId="0" fontId="10" fillId="0" borderId="3"/>
    <xf numFmtId="0" fontId="1" fillId="0" borderId="0"/>
    <xf numFmtId="0" fontId="1" fillId="0" borderId="0"/>
    <xf numFmtId="165" fontId="1" fillId="0" borderId="0"/>
    <xf numFmtId="0" fontId="2" fillId="17" borderId="0"/>
    <xf numFmtId="0" fontId="2" fillId="17" borderId="0"/>
    <xf numFmtId="0" fontId="2" fillId="18" borderId="0"/>
    <xf numFmtId="0" fontId="2" fillId="19" borderId="0"/>
    <xf numFmtId="0" fontId="2" fillId="13" borderId="0"/>
    <xf numFmtId="0" fontId="2" fillId="13" borderId="0"/>
    <xf numFmtId="0" fontId="2" fillId="14" borderId="0"/>
    <xf numFmtId="0" fontId="2" fillId="14" borderId="0"/>
    <xf numFmtId="0" fontId="2" fillId="14" borderId="0"/>
    <xf numFmtId="0" fontId="2" fillId="14" borderId="0"/>
    <xf numFmtId="166" fontId="46" fillId="0" borderId="0"/>
    <xf numFmtId="167" fontId="46" fillId="0" borderId="0"/>
    <xf numFmtId="0" fontId="11" fillId="0" borderId="4">
      <alignment horizontal="center"/>
    </xf>
    <xf numFmtId="0" fontId="12" fillId="0" borderId="5"/>
    <xf numFmtId="0" fontId="13" fillId="0" borderId="6"/>
    <xf numFmtId="0" fontId="14" fillId="0" borderId="0"/>
    <xf numFmtId="0" fontId="15" fillId="0" borderId="0"/>
    <xf numFmtId="168" fontId="1" fillId="0" borderId="0"/>
    <xf numFmtId="0" fontId="16" fillId="20" borderId="0"/>
    <xf numFmtId="0" fontId="1" fillId="0" borderId="0"/>
    <xf numFmtId="0" fontId="1" fillId="0" borderId="0"/>
    <xf numFmtId="0" fontId="11" fillId="0" borderId="4">
      <alignment horizontal="center"/>
    </xf>
    <xf numFmtId="0" fontId="1" fillId="0" borderId="0"/>
    <xf numFmtId="0" fontId="1" fillId="0" borderId="0"/>
    <xf numFmtId="0" fontId="1" fillId="0" borderId="0"/>
    <xf numFmtId="0" fontId="46" fillId="21" borderId="8"/>
    <xf numFmtId="0" fontId="46" fillId="21" borderId="8"/>
    <xf numFmtId="169" fontId="6" fillId="0" borderId="0">
      <protection locked="0"/>
    </xf>
    <xf numFmtId="9" fontId="46" fillId="0" borderId="0"/>
    <xf numFmtId="0" fontId="17" fillId="8" borderId="9"/>
    <xf numFmtId="43" fontId="46" fillId="0" borderId="0"/>
    <xf numFmtId="43" fontId="46" fillId="0" borderId="0"/>
    <xf numFmtId="168" fontId="46" fillId="0" borderId="0"/>
    <xf numFmtId="43" fontId="46" fillId="0" borderId="0"/>
    <xf numFmtId="168" fontId="46" fillId="0" borderId="0"/>
    <xf numFmtId="168" fontId="46" fillId="0" borderId="0"/>
    <xf numFmtId="43" fontId="46" fillId="0" borderId="0"/>
    <xf numFmtId="43" fontId="46" fillId="0" borderId="0"/>
    <xf numFmtId="43" fontId="46" fillId="0" borderId="0"/>
    <xf numFmtId="43" fontId="46" fillId="0" borderId="0"/>
    <xf numFmtId="43" fontId="46" fillId="0" borderId="0"/>
    <xf numFmtId="43" fontId="46" fillId="0" borderId="0"/>
    <xf numFmtId="43" fontId="46" fillId="0" borderId="0"/>
    <xf numFmtId="168" fontId="46" fillId="0" borderId="0"/>
    <xf numFmtId="43" fontId="1" fillId="0" borderId="0"/>
    <xf numFmtId="43" fontId="1" fillId="0" borderId="0"/>
    <xf numFmtId="43" fontId="1" fillId="0" borderId="0"/>
    <xf numFmtId="43" fontId="46" fillId="0" borderId="0"/>
    <xf numFmtId="168" fontId="46" fillId="0" borderId="0"/>
    <xf numFmtId="168" fontId="46" fillId="0" borderId="0"/>
    <xf numFmtId="168" fontId="46" fillId="0" borderId="0"/>
    <xf numFmtId="0" fontId="18" fillId="0" borderId="0"/>
    <xf numFmtId="170" fontId="1" fillId="0" borderId="0"/>
    <xf numFmtId="0" fontId="20" fillId="0" borderId="10"/>
    <xf numFmtId="0" fontId="12" fillId="0" borderId="5"/>
    <xf numFmtId="0" fontId="21" fillId="0" borderId="0"/>
    <xf numFmtId="0" fontId="19" fillId="0" borderId="0"/>
    <xf numFmtId="0" fontId="13" fillId="0" borderId="6"/>
    <xf numFmtId="0" fontId="14" fillId="0" borderId="7"/>
    <xf numFmtId="0" fontId="14" fillId="0" borderId="7"/>
    <xf numFmtId="0" fontId="19" fillId="0" borderId="0"/>
    <xf numFmtId="0" fontId="19" fillId="0" borderId="0"/>
    <xf numFmtId="0" fontId="19" fillId="0" borderId="0"/>
    <xf numFmtId="0" fontId="21" fillId="0" borderId="0"/>
    <xf numFmtId="43" fontId="1" fillId="0" borderId="0"/>
    <xf numFmtId="168" fontId="46" fillId="0" borderId="0"/>
    <xf numFmtId="171" fontId="46" fillId="0" borderId="0"/>
    <xf numFmtId="168" fontId="46" fillId="0" borderId="0"/>
    <xf numFmtId="43" fontId="46" fillId="0" borderId="0"/>
    <xf numFmtId="171" fontId="46" fillId="0" borderId="0"/>
  </cellStyleXfs>
  <cellXfs count="214">
    <xf numFmtId="0" fontId="0" fillId="0" borderId="0" xfId="0"/>
    <xf numFmtId="0" fontId="22" fillId="0" borderId="0" xfId="0" applyNumberFormat="1" applyFont="1"/>
    <xf numFmtId="0" fontId="23" fillId="0" borderId="0" xfId="0" applyNumberFormat="1" applyFont="1" applyAlignment="1">
      <alignment horizontal="left" vertical="center"/>
    </xf>
    <xf numFmtId="0" fontId="22" fillId="0" borderId="0" xfId="0" applyNumberFormat="1" applyFont="1" applyAlignment="1">
      <alignment vertical="center"/>
    </xf>
    <xf numFmtId="0" fontId="24" fillId="0" borderId="0" xfId="0" applyNumberFormat="1" applyFont="1"/>
    <xf numFmtId="0" fontId="24" fillId="0" borderId="0" xfId="0" applyNumberFormat="1" applyFont="1" applyAlignment="1">
      <alignment horizontal="left"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0" fontId="25" fillId="0" borderId="0" xfId="0" applyNumberFormat="1" applyFont="1" applyAlignment="1">
      <alignment horizontal="left" vertical="center"/>
    </xf>
    <xf numFmtId="0" fontId="23" fillId="0" borderId="0" xfId="0" applyNumberFormat="1" applyFont="1"/>
    <xf numFmtId="0" fontId="26" fillId="22" borderId="19" xfId="0" applyNumberFormat="1" applyFont="1" applyFill="1" applyBorder="1" applyAlignment="1">
      <alignment horizontal="center" vertical="center" wrapText="1"/>
    </xf>
    <xf numFmtId="172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0" fontId="27" fillId="0" borderId="21" xfId="0" applyNumberFormat="1" applyFont="1" applyBorder="1" applyAlignment="1">
      <alignment horizontal="center" vertical="center"/>
    </xf>
    <xf numFmtId="3" fontId="27" fillId="0" borderId="22" xfId="0" applyNumberFormat="1" applyFont="1" applyBorder="1" applyAlignment="1">
      <alignment horizontal="center" vertical="center"/>
    </xf>
    <xf numFmtId="172" fontId="27" fillId="0" borderId="23" xfId="0" applyNumberFormat="1" applyFont="1" applyBorder="1" applyAlignment="1">
      <alignment vertical="center" wrapText="1"/>
    </xf>
    <xf numFmtId="172" fontId="27" fillId="0" borderId="24" xfId="0" applyNumberFormat="1" applyFont="1" applyBorder="1" applyAlignment="1">
      <alignment vertical="center" wrapText="1"/>
    </xf>
    <xf numFmtId="0" fontId="27" fillId="0" borderId="25" xfId="0" applyNumberFormat="1" applyFont="1" applyBorder="1" applyAlignment="1">
      <alignment horizontal="center" vertical="center"/>
    </xf>
    <xf numFmtId="3" fontId="27" fillId="0" borderId="26" xfId="0" applyNumberFormat="1" applyFont="1" applyBorder="1" applyAlignment="1">
      <alignment horizontal="center" vertical="center"/>
    </xf>
    <xf numFmtId="172" fontId="27" fillId="0" borderId="27" xfId="0" applyNumberFormat="1" applyFont="1" applyBorder="1" applyAlignment="1">
      <alignment vertical="center" wrapText="1"/>
    </xf>
    <xf numFmtId="172" fontId="27" fillId="0" borderId="28" xfId="0" applyNumberFormat="1" applyFont="1" applyBorder="1" applyAlignment="1">
      <alignment vertical="center" wrapText="1"/>
    </xf>
    <xf numFmtId="0" fontId="28" fillId="0" borderId="0" xfId="0" applyNumberFormat="1" applyFont="1"/>
    <xf numFmtId="0" fontId="27" fillId="0" borderId="29" xfId="0" applyNumberFormat="1" applyFont="1" applyBorder="1" applyAlignment="1">
      <alignment horizontal="center" vertical="center"/>
    </xf>
    <xf numFmtId="3" fontId="27" fillId="0" borderId="30" xfId="0" applyNumberFormat="1" applyFont="1" applyBorder="1" applyAlignment="1">
      <alignment horizontal="center" vertical="center"/>
    </xf>
    <xf numFmtId="172" fontId="27" fillId="0" borderId="31" xfId="0" applyNumberFormat="1" applyFont="1" applyBorder="1" applyAlignment="1">
      <alignment vertical="center" wrapText="1"/>
    </xf>
    <xf numFmtId="172" fontId="27" fillId="0" borderId="32" xfId="0" applyNumberFormat="1" applyFont="1" applyBorder="1" applyAlignment="1">
      <alignment vertical="center" wrapText="1"/>
    </xf>
    <xf numFmtId="173" fontId="29" fillId="22" borderId="34" xfId="0" applyNumberFormat="1" applyFont="1" applyFill="1" applyBorder="1" applyAlignment="1">
      <alignment vertical="center" wrapText="1"/>
    </xf>
    <xf numFmtId="173" fontId="29" fillId="22" borderId="35" xfId="0" applyNumberFormat="1" applyFont="1" applyFill="1" applyBorder="1" applyAlignment="1">
      <alignment vertical="center" wrapText="1"/>
    </xf>
    <xf numFmtId="0" fontId="27" fillId="0" borderId="0" xfId="0" applyNumberFormat="1" applyFont="1" applyAlignment="1">
      <alignment vertical="center"/>
    </xf>
    <xf numFmtId="0" fontId="30" fillId="0" borderId="36" xfId="0" applyNumberFormat="1" applyFont="1" applyBorder="1" applyAlignment="1">
      <alignment vertical="center" wrapText="1"/>
    </xf>
    <xf numFmtId="0" fontId="27" fillId="0" borderId="36" xfId="0" applyNumberFormat="1" applyFont="1" applyBorder="1" applyAlignment="1">
      <alignment vertical="center" wrapText="1"/>
    </xf>
    <xf numFmtId="0" fontId="31" fillId="0" borderId="0" xfId="0" applyNumberFormat="1" applyFont="1"/>
    <xf numFmtId="49" fontId="25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horizontal="center" vertical="center"/>
    </xf>
    <xf numFmtId="0" fontId="32" fillId="0" borderId="0" xfId="0" applyNumberFormat="1" applyFont="1"/>
    <xf numFmtId="0" fontId="33" fillId="0" borderId="0" xfId="0" applyNumberFormat="1" applyFont="1"/>
    <xf numFmtId="0" fontId="33" fillId="0" borderId="21" xfId="0" applyNumberFormat="1" applyFont="1" applyBorder="1" applyAlignment="1">
      <alignment horizontal="center" vertical="center"/>
    </xf>
    <xf numFmtId="3" fontId="33" fillId="0" borderId="22" xfId="0" applyNumberFormat="1" applyFont="1" applyBorder="1" applyAlignment="1">
      <alignment horizontal="center" vertical="center"/>
    </xf>
    <xf numFmtId="43" fontId="33" fillId="0" borderId="23" xfId="0" applyNumberFormat="1" applyFont="1" applyBorder="1" applyAlignment="1">
      <alignment vertical="center" wrapText="1"/>
    </xf>
    <xf numFmtId="43" fontId="33" fillId="0" borderId="24" xfId="0" applyNumberFormat="1" applyFont="1" applyBorder="1" applyAlignment="1">
      <alignment vertical="center" wrapText="1"/>
    </xf>
    <xf numFmtId="0" fontId="33" fillId="0" borderId="25" xfId="0" applyNumberFormat="1" applyFont="1" applyBorder="1" applyAlignment="1">
      <alignment horizontal="center" vertical="center"/>
    </xf>
    <xf numFmtId="3" fontId="33" fillId="0" borderId="26" xfId="0" applyNumberFormat="1" applyFont="1" applyBorder="1" applyAlignment="1">
      <alignment horizontal="center" vertical="center"/>
    </xf>
    <xf numFmtId="43" fontId="33" fillId="0" borderId="27" xfId="0" applyNumberFormat="1" applyFont="1" applyBorder="1" applyAlignment="1">
      <alignment vertical="center" wrapText="1"/>
    </xf>
    <xf numFmtId="43" fontId="33" fillId="0" borderId="28" xfId="0" applyNumberFormat="1" applyFont="1" applyBorder="1" applyAlignment="1">
      <alignment vertical="center" wrapText="1"/>
    </xf>
    <xf numFmtId="0" fontId="33" fillId="0" borderId="29" xfId="0" applyNumberFormat="1" applyFont="1" applyBorder="1" applyAlignment="1">
      <alignment horizontal="center" vertical="center"/>
    </xf>
    <xf numFmtId="3" fontId="33" fillId="0" borderId="30" xfId="0" applyNumberFormat="1" applyFont="1" applyBorder="1" applyAlignment="1">
      <alignment horizontal="center" vertical="center"/>
    </xf>
    <xf numFmtId="43" fontId="33" fillId="0" borderId="31" xfId="0" applyNumberFormat="1" applyFont="1" applyBorder="1" applyAlignment="1">
      <alignment vertical="center" wrapText="1"/>
    </xf>
    <xf numFmtId="43" fontId="33" fillId="0" borderId="32" xfId="0" applyNumberFormat="1" applyFont="1" applyBorder="1" applyAlignment="1">
      <alignment vertical="center" wrapText="1"/>
    </xf>
    <xf numFmtId="0" fontId="35" fillId="22" borderId="37" xfId="0" applyNumberFormat="1" applyFont="1" applyFill="1" applyBorder="1" applyAlignment="1">
      <alignment vertical="center" wrapText="1"/>
    </xf>
    <xf numFmtId="0" fontId="35" fillId="22" borderId="38" xfId="0" applyNumberFormat="1" applyFont="1" applyFill="1" applyBorder="1" applyAlignment="1">
      <alignment horizontal="center" vertical="center" wrapText="1"/>
    </xf>
    <xf numFmtId="173" fontId="34" fillId="22" borderId="34" xfId="0" applyNumberFormat="1" applyFont="1" applyFill="1" applyBorder="1" applyAlignment="1">
      <alignment vertical="center" wrapText="1"/>
    </xf>
    <xf numFmtId="0" fontId="34" fillId="22" borderId="34" xfId="0" applyNumberFormat="1" applyFont="1" applyFill="1" applyBorder="1" applyAlignment="1">
      <alignment vertical="center" wrapText="1"/>
    </xf>
    <xf numFmtId="173" fontId="34" fillId="22" borderId="35" xfId="0" applyNumberFormat="1" applyFont="1" applyFill="1" applyBorder="1" applyAlignment="1">
      <alignment vertical="center" wrapText="1"/>
    </xf>
    <xf numFmtId="0" fontId="37" fillId="0" borderId="0" xfId="0" applyNumberFormat="1" applyFont="1"/>
    <xf numFmtId="0" fontId="37" fillId="0" borderId="40" xfId="0" applyNumberFormat="1" applyFont="1" applyBorder="1" applyAlignment="1">
      <alignment horizontal="justify" vertical="center" wrapText="1"/>
    </xf>
    <xf numFmtId="0" fontId="37" fillId="0" borderId="40" xfId="0" applyNumberFormat="1" applyFont="1" applyBorder="1" applyAlignment="1">
      <alignment horizontal="center" vertical="center" wrapText="1"/>
    </xf>
    <xf numFmtId="0" fontId="37" fillId="0" borderId="41" xfId="0" applyNumberFormat="1" applyFont="1" applyBorder="1" applyAlignment="1">
      <alignment horizontal="justify" vertical="center" wrapText="1"/>
    </xf>
    <xf numFmtId="0" fontId="0" fillId="0" borderId="0" xfId="0" applyNumberFormat="1" applyAlignment="1">
      <alignment horizontal="center"/>
    </xf>
    <xf numFmtId="0" fontId="43" fillId="22" borderId="14" xfId="0" applyNumberFormat="1" applyFont="1" applyFill="1" applyBorder="1" applyAlignment="1">
      <alignment horizontal="center" vertical="center" wrapText="1"/>
    </xf>
    <xf numFmtId="0" fontId="42" fillId="22" borderId="42" xfId="0" applyNumberFormat="1" applyFont="1" applyFill="1" applyBorder="1" applyAlignment="1">
      <alignment horizontal="center" vertical="center" wrapText="1"/>
    </xf>
    <xf numFmtId="0" fontId="42" fillId="22" borderId="43" xfId="0" applyNumberFormat="1" applyFont="1" applyFill="1" applyBorder="1" applyAlignment="1">
      <alignment horizontal="center" vertical="center" wrapText="1"/>
    </xf>
    <xf numFmtId="0" fontId="42" fillId="22" borderId="44" xfId="0" applyNumberFormat="1" applyFont="1" applyFill="1" applyBorder="1" applyAlignment="1">
      <alignment horizontal="center" vertical="center" wrapText="1"/>
    </xf>
    <xf numFmtId="0" fontId="42" fillId="22" borderId="45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center"/>
    </xf>
    <xf numFmtId="0" fontId="0" fillId="0" borderId="21" xfId="0" applyNumberFormat="1" applyBorder="1" applyAlignment="1">
      <alignment horizontal="center" vertical="center"/>
    </xf>
    <xf numFmtId="3" fontId="0" fillId="0" borderId="46" xfId="0" applyNumberFormat="1" applyBorder="1" applyAlignment="1">
      <alignment horizontal="center" vertical="center"/>
    </xf>
    <xf numFmtId="174" fontId="0" fillId="24" borderId="23" xfId="0" applyNumberFormat="1" applyFill="1" applyBorder="1" applyAlignment="1" applyProtection="1">
      <alignment vertical="center" wrapText="1"/>
      <protection locked="0"/>
    </xf>
    <xf numFmtId="168" fontId="0" fillId="25" borderId="23" xfId="0" applyNumberFormat="1" applyFill="1" applyBorder="1" applyAlignment="1" applyProtection="1">
      <alignment vertical="center"/>
      <protection locked="0"/>
    </xf>
    <xf numFmtId="168" fontId="0" fillId="24" borderId="24" xfId="0" applyNumberFormat="1" applyFill="1" applyBorder="1" applyAlignment="1" applyProtection="1">
      <alignment vertical="center" wrapText="1"/>
      <protection locked="0"/>
    </xf>
    <xf numFmtId="0" fontId="0" fillId="0" borderId="25" xfId="0" applyNumberFormat="1" applyBorder="1" applyAlignment="1">
      <alignment horizontal="center" vertical="center"/>
    </xf>
    <xf numFmtId="3" fontId="0" fillId="0" borderId="47" xfId="0" applyNumberFormat="1" applyBorder="1" applyAlignment="1">
      <alignment horizontal="center" vertical="center"/>
    </xf>
    <xf numFmtId="174" fontId="0" fillId="24" borderId="27" xfId="0" applyNumberFormat="1" applyFill="1" applyBorder="1" applyAlignment="1" applyProtection="1">
      <alignment vertical="center" wrapText="1"/>
      <protection locked="0"/>
    </xf>
    <xf numFmtId="168" fontId="0" fillId="25" borderId="27" xfId="0" applyNumberFormat="1" applyFill="1" applyBorder="1" applyAlignment="1" applyProtection="1">
      <alignment vertical="center"/>
      <protection locked="0"/>
    </xf>
    <xf numFmtId="168" fontId="0" fillId="24" borderId="28" xfId="0" applyNumberFormat="1" applyFill="1" applyBorder="1" applyAlignment="1" applyProtection="1">
      <alignment vertical="center" wrapText="1"/>
      <protection locked="0"/>
    </xf>
    <xf numFmtId="0" fontId="0" fillId="0" borderId="48" xfId="0" applyNumberFormat="1" applyBorder="1" applyAlignment="1">
      <alignment horizontal="center" vertical="center"/>
    </xf>
    <xf numFmtId="3" fontId="0" fillId="0" borderId="49" xfId="0" applyNumberFormat="1" applyBorder="1" applyAlignment="1">
      <alignment horizontal="center" vertical="center"/>
    </xf>
    <xf numFmtId="174" fontId="0" fillId="24" borderId="31" xfId="0" applyNumberFormat="1" applyFill="1" applyBorder="1" applyAlignment="1" applyProtection="1">
      <alignment vertical="center" wrapText="1"/>
      <protection locked="0"/>
    </xf>
    <xf numFmtId="168" fontId="0" fillId="25" borderId="31" xfId="0" applyNumberFormat="1" applyFill="1" applyBorder="1" applyAlignment="1" applyProtection="1">
      <alignment vertical="center"/>
      <protection locked="0"/>
    </xf>
    <xf numFmtId="168" fontId="0" fillId="24" borderId="32" xfId="0" applyNumberFormat="1" applyFill="1" applyBorder="1" applyAlignment="1" applyProtection="1">
      <alignment vertical="center" wrapText="1"/>
      <protection locked="0"/>
    </xf>
    <xf numFmtId="0" fontId="42" fillId="23" borderId="33" xfId="0" applyNumberFormat="1" applyFont="1" applyFill="1" applyBorder="1" applyAlignment="1">
      <alignment horizontal="center" vertical="center"/>
    </xf>
    <xf numFmtId="3" fontId="42" fillId="23" borderId="34" xfId="0" applyNumberFormat="1" applyFont="1" applyFill="1" applyBorder="1" applyAlignment="1">
      <alignment horizontal="center" vertical="center"/>
    </xf>
    <xf numFmtId="174" fontId="42" fillId="23" borderId="34" xfId="0" applyNumberFormat="1" applyFont="1" applyFill="1" applyBorder="1" applyAlignment="1" applyProtection="1">
      <alignment vertical="center" wrapText="1"/>
      <protection locked="0"/>
    </xf>
    <xf numFmtId="168" fontId="42" fillId="23" borderId="34" xfId="0" applyNumberFormat="1" applyFont="1" applyFill="1" applyBorder="1" applyAlignment="1" applyProtection="1">
      <alignment vertical="center" wrapText="1"/>
      <protection locked="0"/>
    </xf>
    <xf numFmtId="168" fontId="42" fillId="23" borderId="35" xfId="0" applyNumberFormat="1" applyFont="1" applyFill="1" applyBorder="1" applyAlignment="1" applyProtection="1">
      <alignment vertical="center" wrapText="1"/>
      <protection locked="0"/>
    </xf>
    <xf numFmtId="43" fontId="0" fillId="0" borderId="0" xfId="0" applyNumberFormat="1"/>
    <xf numFmtId="0" fontId="0" fillId="0" borderId="0" xfId="0" applyNumberFormat="1"/>
    <xf numFmtId="0" fontId="23" fillId="0" borderId="0" xfId="0" applyNumberFormat="1" applyFont="1" applyAlignment="1">
      <alignment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left" vertical="center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 applyProtection="1">
      <alignment horizontal="center" vertical="center" wrapText="1"/>
      <protection locked="0"/>
    </xf>
    <xf numFmtId="168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2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49" fontId="27" fillId="0" borderId="40" xfId="0" applyNumberFormat="1" applyFont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vertical="center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68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4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174" fontId="27" fillId="0" borderId="52" xfId="0" applyNumberFormat="1" applyFont="1" applyBorder="1" applyAlignment="1">
      <alignment horizontal="center" vertical="center" wrapText="1"/>
    </xf>
    <xf numFmtId="4" fontId="27" fillId="0" borderId="40" xfId="0" applyNumberFormat="1" applyFont="1" applyBorder="1" applyAlignment="1">
      <alignment horizontal="center" vertical="center" wrapText="1"/>
    </xf>
    <xf numFmtId="0" fontId="22" fillId="0" borderId="0" xfId="0" applyNumberFormat="1" applyFont="1" applyAlignment="1">
      <alignment vertical="center"/>
    </xf>
    <xf numFmtId="0" fontId="23" fillId="0" borderId="0" xfId="0" applyNumberFormat="1" applyFont="1" applyAlignment="1">
      <alignment vertical="center"/>
    </xf>
    <xf numFmtId="0" fontId="24" fillId="0" borderId="0" xfId="0" applyNumberFormat="1" applyFont="1" applyAlignment="1">
      <alignment vertical="center"/>
    </xf>
    <xf numFmtId="0" fontId="25" fillId="0" borderId="0" xfId="0" applyNumberFormat="1" applyFont="1" applyAlignment="1">
      <alignment vertical="center"/>
    </xf>
    <xf numFmtId="49" fontId="25" fillId="0" borderId="0" xfId="0" applyNumberFormat="1" applyFont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49" fontId="25" fillId="0" borderId="51" xfId="0" applyNumberFormat="1" applyFont="1" applyBorder="1" applyAlignment="1">
      <alignment horizontal="center" vertical="center"/>
    </xf>
    <xf numFmtId="0" fontId="24" fillId="0" borderId="0" xfId="0" applyNumberFormat="1" applyFont="1"/>
    <xf numFmtId="0" fontId="25" fillId="0" borderId="0" xfId="0" applyNumberFormat="1" applyFont="1" applyAlignment="1">
      <alignment horizontal="center" vertical="center"/>
    </xf>
    <xf numFmtId="0" fontId="27" fillId="0" borderId="0" xfId="0" applyNumberFormat="1" applyFont="1" applyAlignment="1">
      <alignment vertical="center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20" xfId="0" applyNumberFormat="1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68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4" fontId="27" fillId="0" borderId="52" xfId="0" applyNumberFormat="1" applyFont="1" applyBorder="1" applyAlignment="1">
      <alignment horizontal="center" vertical="center" wrapText="1"/>
    </xf>
    <xf numFmtId="172" fontId="27" fillId="0" borderId="41" xfId="0" applyNumberFormat="1" applyFont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173" fontId="29" fillId="22" borderId="34" xfId="0" applyNumberFormat="1" applyFont="1" applyFill="1" applyBorder="1" applyAlignment="1">
      <alignment horizontal="center" vertical="center" wrapText="1"/>
    </xf>
    <xf numFmtId="173" fontId="29" fillId="22" borderId="35" xfId="0" applyNumberFormat="1" applyFont="1" applyFill="1" applyBorder="1" applyAlignment="1">
      <alignment horizontal="center" vertical="center" wrapText="1"/>
    </xf>
    <xf numFmtId="4" fontId="27" fillId="0" borderId="40" xfId="0" applyNumberFormat="1" applyFont="1" applyBorder="1" applyAlignment="1">
      <alignment horizontal="center" vertical="center" wrapText="1"/>
    </xf>
    <xf numFmtId="49" fontId="27" fillId="0" borderId="41" xfId="0" applyNumberFormat="1" applyFont="1" applyBorder="1" applyAlignment="1">
      <alignment vertical="center"/>
    </xf>
    <xf numFmtId="49" fontId="27" fillId="0" borderId="53" xfId="0" applyNumberFormat="1" applyFont="1" applyBorder="1" applyAlignment="1">
      <alignment vertical="center"/>
    </xf>
    <xf numFmtId="0" fontId="30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justify" vertical="center" wrapText="1"/>
    </xf>
    <xf numFmtId="0" fontId="27" fillId="0" borderId="36" xfId="0" applyNumberFormat="1" applyFont="1" applyBorder="1" applyAlignment="1">
      <alignment horizontal="center" vertical="center" wrapText="1"/>
    </xf>
    <xf numFmtId="0" fontId="27" fillId="0" borderId="0" xfId="0" applyNumberFormat="1" applyFont="1" applyAlignment="1">
      <alignment horizontal="center" vertical="center"/>
    </xf>
    <xf numFmtId="49" fontId="47" fillId="0" borderId="53" xfId="0" applyNumberFormat="1" applyFont="1" applyBorder="1" applyAlignment="1">
      <alignment vertical="center"/>
    </xf>
    <xf numFmtId="0" fontId="48" fillId="0" borderId="40" xfId="0" applyNumberFormat="1" applyFont="1" applyBorder="1" applyAlignment="1">
      <alignment horizontal="justify" vertical="center" wrapText="1"/>
    </xf>
    <xf numFmtId="0" fontId="47" fillId="0" borderId="0" xfId="0" applyNumberFormat="1" applyFont="1" applyAlignment="1">
      <alignment horizontal="left" vertical="center" wrapText="1"/>
    </xf>
    <xf numFmtId="0" fontId="27" fillId="0" borderId="0" xfId="0" applyNumberFormat="1" applyFont="1" applyAlignment="1">
      <alignment horizontal="left" vertical="center" wrapText="1"/>
    </xf>
    <xf numFmtId="0" fontId="29" fillId="22" borderId="33" xfId="0" applyNumberFormat="1" applyFont="1" applyFill="1" applyBorder="1" applyAlignment="1">
      <alignment horizontal="center" vertical="center" wrapText="1"/>
    </xf>
    <xf numFmtId="0" fontId="29" fillId="22" borderId="34" xfId="0" applyNumberFormat="1" applyFont="1" applyFill="1" applyBorder="1" applyAlignment="1">
      <alignment horizontal="center" vertical="center" wrapText="1"/>
    </xf>
    <xf numFmtId="0" fontId="25" fillId="0" borderId="0" xfId="0" applyNumberFormat="1" applyFont="1" applyAlignment="1">
      <alignment horizontal="center"/>
    </xf>
    <xf numFmtId="0" fontId="26" fillId="22" borderId="13" xfId="0" applyNumberFormat="1" applyFont="1" applyFill="1" applyBorder="1" applyAlignment="1">
      <alignment horizontal="center" vertical="center" wrapText="1"/>
    </xf>
    <xf numFmtId="0" fontId="26" fillId="22" borderId="14" xfId="0" applyNumberFormat="1" applyFont="1" applyFill="1" applyBorder="1" applyAlignment="1">
      <alignment horizontal="center" vertical="center" wrapText="1"/>
    </xf>
    <xf numFmtId="0" fontId="26" fillId="22" borderId="16" xfId="0" applyNumberFormat="1" applyFont="1" applyFill="1" applyBorder="1" applyAlignment="1">
      <alignment horizontal="center" vertical="center" wrapText="1"/>
    </xf>
    <xf numFmtId="0" fontId="26" fillId="22" borderId="19" xfId="0" applyNumberFormat="1" applyFont="1" applyFill="1" applyBorder="1" applyAlignment="1">
      <alignment horizontal="center" vertical="center" wrapText="1"/>
    </xf>
    <xf numFmtId="0" fontId="26" fillId="22" borderId="17" xfId="0" applyNumberFormat="1" applyFont="1" applyFill="1" applyBorder="1" applyAlignment="1">
      <alignment horizontal="center" vertical="center" wrapText="1"/>
    </xf>
    <xf numFmtId="0" fontId="23" fillId="0" borderId="11" xfId="0" applyNumberFormat="1" applyFont="1" applyBorder="1" applyAlignment="1">
      <alignment horizontal="center"/>
    </xf>
    <xf numFmtId="0" fontId="26" fillId="22" borderId="15" xfId="0" applyNumberFormat="1" applyFont="1" applyFill="1" applyBorder="1" applyAlignment="1">
      <alignment horizontal="center" vertical="center" wrapText="1"/>
    </xf>
    <xf numFmtId="0" fontId="26" fillId="22" borderId="18" xfId="0" applyNumberFormat="1" applyFont="1" applyFill="1" applyBorder="1" applyAlignment="1">
      <alignment horizontal="center" vertical="center" wrapText="1"/>
    </xf>
    <xf numFmtId="0" fontId="26" fillId="22" borderId="12" xfId="0" applyNumberFormat="1" applyFont="1" applyFill="1" applyBorder="1" applyAlignment="1">
      <alignment horizontal="center" vertical="center" wrapText="1"/>
    </xf>
    <xf numFmtId="0" fontId="23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horizontal="center" vertical="center"/>
    </xf>
    <xf numFmtId="0" fontId="34" fillId="22" borderId="12" xfId="0" applyNumberFormat="1" applyFont="1" applyFill="1" applyBorder="1" applyAlignment="1">
      <alignment horizontal="center" vertical="center" wrapText="1"/>
    </xf>
    <xf numFmtId="0" fontId="34" fillId="22" borderId="13" xfId="0" applyNumberFormat="1" applyFont="1" applyFill="1" applyBorder="1" applyAlignment="1">
      <alignment horizontal="center" vertical="center" wrapText="1"/>
    </xf>
    <xf numFmtId="0" fontId="34" fillId="22" borderId="14" xfId="0" applyNumberFormat="1" applyFont="1" applyFill="1" applyBorder="1" applyAlignment="1">
      <alignment horizontal="center" vertical="center" wrapText="1"/>
    </xf>
    <xf numFmtId="0" fontId="34" fillId="22" borderId="15" xfId="0" applyNumberFormat="1" applyFont="1" applyFill="1" applyBorder="1" applyAlignment="1">
      <alignment horizontal="center" vertical="center" wrapText="1"/>
    </xf>
    <xf numFmtId="0" fontId="34" fillId="22" borderId="18" xfId="0" applyNumberFormat="1" applyFont="1" applyFill="1" applyBorder="1" applyAlignment="1">
      <alignment horizontal="center" vertical="center" wrapText="1"/>
    </xf>
    <xf numFmtId="0" fontId="34" fillId="22" borderId="16" xfId="0" applyNumberFormat="1" applyFont="1" applyFill="1" applyBorder="1" applyAlignment="1">
      <alignment horizontal="center" vertical="center" wrapText="1"/>
    </xf>
    <xf numFmtId="0" fontId="34" fillId="22" borderId="19" xfId="0" applyNumberFormat="1" applyFont="1" applyFill="1" applyBorder="1" applyAlignment="1">
      <alignment horizontal="center" vertical="center" wrapText="1"/>
    </xf>
    <xf numFmtId="0" fontId="34" fillId="22" borderId="17" xfId="0" applyNumberFormat="1" applyFont="1" applyFill="1" applyBorder="1" applyAlignment="1">
      <alignment horizontal="center" vertical="center" wrapText="1"/>
    </xf>
    <xf numFmtId="0" fontId="34" fillId="22" borderId="20" xfId="0" applyNumberFormat="1" applyFont="1" applyFill="1" applyBorder="1" applyAlignment="1">
      <alignment horizontal="center" vertical="center" wrapText="1"/>
    </xf>
    <xf numFmtId="0" fontId="38" fillId="23" borderId="18" xfId="0" applyNumberFormat="1" applyFont="1" applyFill="1" applyBorder="1" applyAlignment="1">
      <alignment horizontal="center" vertical="center"/>
    </xf>
    <xf numFmtId="0" fontId="38" fillId="23" borderId="39" xfId="0" applyNumberFormat="1" applyFont="1" applyFill="1" applyBorder="1" applyAlignment="1">
      <alignment horizontal="center" vertical="center"/>
    </xf>
    <xf numFmtId="0" fontId="42" fillId="22" borderId="15" xfId="0" applyNumberFormat="1" applyFont="1" applyFill="1" applyBorder="1" applyAlignment="1">
      <alignment horizontal="center" vertical="center" wrapText="1"/>
    </xf>
    <xf numFmtId="0" fontId="42" fillId="22" borderId="18" xfId="0" applyNumberFormat="1" applyFont="1" applyFill="1" applyBorder="1" applyAlignment="1">
      <alignment horizontal="center" vertical="center" wrapText="1"/>
    </xf>
    <xf numFmtId="0" fontId="42" fillId="22" borderId="16" xfId="0" applyNumberFormat="1" applyFont="1" applyFill="1" applyBorder="1" applyAlignment="1">
      <alignment horizontal="center" vertical="center" wrapText="1"/>
    </xf>
    <xf numFmtId="0" fontId="42" fillId="22" borderId="19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Alignment="1">
      <alignment horizontal="left"/>
    </xf>
    <xf numFmtId="0" fontId="22" fillId="0" borderId="0" xfId="0" applyNumberFormat="1" applyFont="1" applyAlignment="1">
      <alignment horizontal="center" vertical="center"/>
    </xf>
    <xf numFmtId="0" fontId="42" fillId="22" borderId="12" xfId="0" applyNumberFormat="1" applyFont="1" applyFill="1" applyBorder="1" applyAlignment="1">
      <alignment horizontal="center" vertical="center" wrapText="1"/>
    </xf>
    <xf numFmtId="0" fontId="42" fillId="22" borderId="13" xfId="0" applyNumberFormat="1" applyFont="1" applyFill="1" applyBorder="1" applyAlignment="1">
      <alignment horizontal="center" vertical="center" wrapText="1"/>
    </xf>
    <xf numFmtId="49" fontId="27" fillId="0" borderId="53" xfId="0" applyNumberFormat="1" applyFont="1" applyBorder="1" applyAlignment="1">
      <alignment horizontal="justify" vertical="center" wrapText="1"/>
    </xf>
    <xf numFmtId="49" fontId="27" fillId="0" borderId="52" xfId="0" applyNumberFormat="1" applyFont="1" applyBorder="1" applyAlignment="1">
      <alignment horizontal="justify" vertical="center" wrapText="1"/>
    </xf>
    <xf numFmtId="0" fontId="27" fillId="0" borderId="0" xfId="0" applyNumberFormat="1" applyFont="1" applyAlignment="1">
      <alignment horizontal="justify" vertical="center" wrapText="1"/>
    </xf>
    <xf numFmtId="0" fontId="26" fillId="22" borderId="33" xfId="0" applyNumberFormat="1" applyFont="1" applyFill="1" applyBorder="1" applyAlignment="1">
      <alignment horizontal="center" vertical="center" wrapText="1"/>
    </xf>
    <xf numFmtId="0" fontId="26" fillId="22" borderId="34" xfId="0" applyNumberFormat="1" applyFont="1" applyFill="1" applyBorder="1" applyAlignment="1">
      <alignment horizontal="center" vertical="center" wrapText="1"/>
    </xf>
    <xf numFmtId="0" fontId="30" fillId="0" borderId="36" xfId="0" applyNumberFormat="1" applyFont="1" applyBorder="1" applyAlignment="1">
      <alignment horizontal="left" vertical="center" wrapText="1"/>
    </xf>
    <xf numFmtId="0" fontId="25" fillId="0" borderId="11" xfId="0" applyNumberFormat="1" applyFont="1" applyBorder="1" applyAlignment="1">
      <alignment horizontal="left" wrapText="1"/>
    </xf>
    <xf numFmtId="0" fontId="29" fillId="22" borderId="35" xfId="0" applyNumberFormat="1" applyFont="1" applyFill="1" applyBorder="1" applyAlignment="1">
      <alignment horizontal="center" vertical="center" wrapText="1"/>
    </xf>
  </cellXfs>
  <cellStyles count="115">
    <cellStyle name="Normal" xfId="0" builtinId="0" customBuiltin="1"/>
    <cellStyle name="Normal 10" xfId="40"/>
    <cellStyle name="Normal 100" xfId="29"/>
    <cellStyle name="Normal 101" xfId="108"/>
    <cellStyle name="Normal 102" xfId="54"/>
    <cellStyle name="Normal 103" xfId="65"/>
    <cellStyle name="Normal 104" xfId="102"/>
    <cellStyle name="Normal 105" xfId="110"/>
    <cellStyle name="Normal 106" xfId="37"/>
    <cellStyle name="Normal 107" xfId="94"/>
    <cellStyle name="Normal 108" xfId="34"/>
    <cellStyle name="Normal 109" xfId="33"/>
    <cellStyle name="Normal 11" xfId="9"/>
    <cellStyle name="Normal 110" xfId="1"/>
    <cellStyle name="Normal 111" xfId="2"/>
    <cellStyle name="Normal 112" xfId="91"/>
    <cellStyle name="Normal 113" xfId="38"/>
    <cellStyle name="Normal 114" xfId="93"/>
    <cellStyle name="Normal 12" xfId="50"/>
    <cellStyle name="Normal 13" xfId="25"/>
    <cellStyle name="Normal 14" xfId="31"/>
    <cellStyle name="Normal 15" xfId="5"/>
    <cellStyle name="Normal 16" xfId="73"/>
    <cellStyle name="Normal 17" xfId="84"/>
    <cellStyle name="Normal 18" xfId="98"/>
    <cellStyle name="Normal 19" xfId="22"/>
    <cellStyle name="Normal 2" xfId="62"/>
    <cellStyle name="Normal 20" xfId="88"/>
    <cellStyle name="Normal 21" xfId="23"/>
    <cellStyle name="Normal 22" xfId="47"/>
    <cellStyle name="Normal 23" xfId="39"/>
    <cellStyle name="Normal 24" xfId="107"/>
    <cellStyle name="Normal 25" xfId="96"/>
    <cellStyle name="Normal 26" xfId="41"/>
    <cellStyle name="Normal 27" xfId="95"/>
    <cellStyle name="Normal 28" xfId="52"/>
    <cellStyle name="Normal 29" xfId="16"/>
    <cellStyle name="Normal 3" xfId="28"/>
    <cellStyle name="Normal 30" xfId="4"/>
    <cellStyle name="Normal 31" xfId="87"/>
    <cellStyle name="Normal 32" xfId="97"/>
    <cellStyle name="Normal 33" xfId="68"/>
    <cellStyle name="Normal 34" xfId="67"/>
    <cellStyle name="Normal 35" xfId="114"/>
    <cellStyle name="Normal 36" xfId="106"/>
    <cellStyle name="Normal 37" xfId="86"/>
    <cellStyle name="Normal 38" xfId="10"/>
    <cellStyle name="Normal 39" xfId="85"/>
    <cellStyle name="Normal 4" xfId="13"/>
    <cellStyle name="Normal 40" xfId="35"/>
    <cellStyle name="Normal 41" xfId="77"/>
    <cellStyle name="Normal 42" xfId="111"/>
    <cellStyle name="Normal 43" xfId="6"/>
    <cellStyle name="Normal 44" xfId="109"/>
    <cellStyle name="Normal 45" xfId="45"/>
    <cellStyle name="Normal 46" xfId="69"/>
    <cellStyle name="Normal 47" xfId="80"/>
    <cellStyle name="Normal 48" xfId="49"/>
    <cellStyle name="Normal 49" xfId="53"/>
    <cellStyle name="Normal 5" xfId="103"/>
    <cellStyle name="Normal 50" xfId="27"/>
    <cellStyle name="Normal 51" xfId="100"/>
    <cellStyle name="Normal 52" xfId="66"/>
    <cellStyle name="Normal 53" xfId="59"/>
    <cellStyle name="Normal 54" xfId="57"/>
    <cellStyle name="Normal 55" xfId="11"/>
    <cellStyle name="Normal 56" xfId="14"/>
    <cellStyle name="Normal 57" xfId="101"/>
    <cellStyle name="Normal 58" xfId="43"/>
    <cellStyle name="Normal 59" xfId="20"/>
    <cellStyle name="Normal 6" xfId="12"/>
    <cellStyle name="Normal 60" xfId="24"/>
    <cellStyle name="Normal 61" xfId="79"/>
    <cellStyle name="Normal 62" xfId="15"/>
    <cellStyle name="Normal 63" xfId="17"/>
    <cellStyle name="Normal 64" xfId="81"/>
    <cellStyle name="Normal 65" xfId="83"/>
    <cellStyle name="Normal 66" xfId="82"/>
    <cellStyle name="Normal 67" xfId="64"/>
    <cellStyle name="Normal 68" xfId="72"/>
    <cellStyle name="Normal 69" xfId="7"/>
    <cellStyle name="Normal 7" xfId="104"/>
    <cellStyle name="Normal 70" xfId="42"/>
    <cellStyle name="Normal 71" xfId="112"/>
    <cellStyle name="Normal 72" xfId="105"/>
    <cellStyle name="Normal 73" xfId="46"/>
    <cellStyle name="Normal 74" xfId="113"/>
    <cellStyle name="Normal 75" xfId="3"/>
    <cellStyle name="Normal 76" xfId="26"/>
    <cellStyle name="Normal 77" xfId="44"/>
    <cellStyle name="Normal 78" xfId="36"/>
    <cellStyle name="Normal 79" xfId="76"/>
    <cellStyle name="Normal 8" xfId="99"/>
    <cellStyle name="Normal 80" xfId="32"/>
    <cellStyle name="Normal 81" xfId="63"/>
    <cellStyle name="Normal 82" xfId="74"/>
    <cellStyle name="Normal 83" xfId="58"/>
    <cellStyle name="Normal 84" xfId="60"/>
    <cellStyle name="Normal 85" xfId="90"/>
    <cellStyle name="Normal 86" xfId="30"/>
    <cellStyle name="Normal 87" xfId="89"/>
    <cellStyle name="Normal 88" xfId="56"/>
    <cellStyle name="Normal 89" xfId="21"/>
    <cellStyle name="Normal 9" xfId="55"/>
    <cellStyle name="Normal 90" xfId="78"/>
    <cellStyle name="Normal 91" xfId="48"/>
    <cellStyle name="Normal 92" xfId="19"/>
    <cellStyle name="Normal 93" xfId="8"/>
    <cellStyle name="Normal 94" xfId="18"/>
    <cellStyle name="Normal 95" xfId="71"/>
    <cellStyle name="Normal 96" xfId="70"/>
    <cellStyle name="Normal 97" xfId="51"/>
    <cellStyle name="Normal 98" xfId="61"/>
    <cellStyle name="Normal 99" xfId="92"/>
    <cellStyle name="Separador de milhares" xfId="75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"/>
  <sheetViews>
    <sheetView showGridLines="0" tabSelected="1" topLeftCell="A13" workbookViewId="0">
      <selection activeCell="F16" sqref="F16"/>
    </sheetView>
  </sheetViews>
  <sheetFormatPr defaultRowHeight="12"/>
  <cols>
    <col min="1" max="2" width="20.7109375" style="32" customWidth="1"/>
    <col min="3" max="9" width="30.7109375" style="32" customWidth="1"/>
    <col min="10" max="16384" width="9.140625" style="32"/>
  </cols>
  <sheetData>
    <row r="1" spans="1:9" s="1" customFormat="1" ht="39.75" customHeight="1">
      <c r="A1" s="2" t="s">
        <v>0</v>
      </c>
      <c r="B1" s="3"/>
      <c r="C1" s="3"/>
      <c r="D1" s="3"/>
    </row>
    <row r="2" spans="1:9" s="4" customFormat="1" ht="39.75" customHeight="1">
      <c r="A2" s="5" t="s">
        <v>1</v>
      </c>
      <c r="B2" s="6"/>
      <c r="C2" s="7" t="s">
        <v>2</v>
      </c>
      <c r="D2" s="6"/>
    </row>
    <row r="3" spans="1:9" s="4" customFormat="1" ht="39.75" customHeight="1">
      <c r="A3" s="5" t="s">
        <v>3</v>
      </c>
      <c r="B3" s="6"/>
      <c r="C3" s="7" t="s">
        <v>4</v>
      </c>
      <c r="D3" s="6"/>
    </row>
    <row r="4" spans="1:9" s="4" customFormat="1" ht="39.75" customHeight="1">
      <c r="A4" s="5" t="s">
        <v>5</v>
      </c>
      <c r="B4" s="6"/>
      <c r="C4" s="8" t="str">
        <f>JE!C4</f>
        <v>ABRIL</v>
      </c>
      <c r="D4" s="9" t="str">
        <f>JE!D4</f>
        <v>2023</v>
      </c>
    </row>
    <row r="5" spans="1:9" s="4" customFormat="1" ht="39.75" customHeight="1">
      <c r="A5" s="174" t="s">
        <v>6</v>
      </c>
      <c r="B5" s="174"/>
      <c r="C5" s="174"/>
      <c r="D5" s="174"/>
      <c r="E5" s="174"/>
      <c r="F5" s="174"/>
      <c r="G5" s="174"/>
      <c r="H5" s="174"/>
      <c r="I5" s="174"/>
    </row>
    <row r="6" spans="1:9" s="1" customFormat="1" ht="39.75" customHeight="1">
      <c r="A6" s="10" t="s">
        <v>7</v>
      </c>
    </row>
    <row r="7" spans="1:9" s="1" customFormat="1" ht="9" customHeight="1">
      <c r="A7" s="180"/>
      <c r="B7" s="180"/>
      <c r="C7" s="180"/>
      <c r="D7" s="180"/>
      <c r="E7" s="180"/>
      <c r="F7" s="180"/>
      <c r="G7" s="180"/>
      <c r="H7" s="180"/>
      <c r="I7" s="180"/>
    </row>
    <row r="8" spans="1:9" ht="39.75" customHeight="1">
      <c r="A8" s="183" t="s">
        <v>8</v>
      </c>
      <c r="B8" s="175"/>
      <c r="C8" s="175" t="s">
        <v>9</v>
      </c>
      <c r="D8" s="175"/>
      <c r="E8" s="175"/>
      <c r="F8" s="175"/>
      <c r="G8" s="175"/>
      <c r="H8" s="175"/>
      <c r="I8" s="176"/>
    </row>
    <row r="9" spans="1:9" ht="24.75" customHeight="1">
      <c r="A9" s="181" t="s">
        <v>10</v>
      </c>
      <c r="B9" s="177" t="s">
        <v>11</v>
      </c>
      <c r="C9" s="177" t="s">
        <v>12</v>
      </c>
      <c r="D9" s="177" t="s">
        <v>13</v>
      </c>
      <c r="E9" s="177" t="s">
        <v>14</v>
      </c>
      <c r="F9" s="177" t="s">
        <v>15</v>
      </c>
      <c r="G9" s="177" t="s">
        <v>16</v>
      </c>
      <c r="H9" s="177"/>
      <c r="I9" s="179"/>
    </row>
    <row r="10" spans="1:9" ht="24.75" customHeight="1">
      <c r="A10" s="182"/>
      <c r="B10" s="178"/>
      <c r="C10" s="178"/>
      <c r="D10" s="178"/>
      <c r="E10" s="178"/>
      <c r="F10" s="178"/>
      <c r="G10" s="11" t="s">
        <v>17</v>
      </c>
      <c r="H10" s="12" t="s">
        <v>18</v>
      </c>
      <c r="I10" s="13" t="s">
        <v>19</v>
      </c>
    </row>
    <row r="11" spans="1:9" ht="24.75" customHeight="1">
      <c r="A11" s="14" t="s">
        <v>20</v>
      </c>
      <c r="B11" s="15" t="s">
        <v>21</v>
      </c>
      <c r="C11" s="16">
        <f>TSE!$D$11</f>
        <v>904</v>
      </c>
      <c r="D11" s="16">
        <f>TSE!$E$11</f>
        <v>191</v>
      </c>
      <c r="E11" s="16">
        <f>TSE!$F$11</f>
        <v>2</v>
      </c>
      <c r="F11" s="16">
        <f>TSE!$G$11</f>
        <v>0</v>
      </c>
      <c r="G11" s="16">
        <f>TSE!$H$11</f>
        <v>1209</v>
      </c>
      <c r="H11" s="16">
        <f>TSE!$I$11</f>
        <v>1991</v>
      </c>
      <c r="I11" s="17">
        <f t="shared" ref="I11:I38" si="0">G11+H11</f>
        <v>3200</v>
      </c>
    </row>
    <row r="12" spans="1:9" ht="24.75" customHeight="1">
      <c r="A12" s="18" t="s">
        <v>22</v>
      </c>
      <c r="B12" s="19" t="s">
        <v>23</v>
      </c>
      <c r="C12" s="20">
        <f>'TRE-AC'!$D$11</f>
        <v>130</v>
      </c>
      <c r="D12" s="20">
        <f>'TRE-AC'!$E$11</f>
        <v>35</v>
      </c>
      <c r="E12" s="20">
        <f>'TRE-AC'!$F$11</f>
        <v>0</v>
      </c>
      <c r="F12" s="20">
        <f>'TRE-AC'!$G$11</f>
        <v>0</v>
      </c>
      <c r="G12" s="20">
        <f>'TRE-AC'!$H$11</f>
        <v>141</v>
      </c>
      <c r="H12" s="20">
        <f>'TRE-AC'!$I$11</f>
        <v>271</v>
      </c>
      <c r="I12" s="21">
        <f t="shared" si="0"/>
        <v>412</v>
      </c>
    </row>
    <row r="13" spans="1:9" ht="24.75" customHeight="1">
      <c r="A13" s="18" t="s">
        <v>24</v>
      </c>
      <c r="B13" s="19" t="s">
        <v>25</v>
      </c>
      <c r="C13" s="20">
        <f>'TRE-AL'!$D$11</f>
        <v>309</v>
      </c>
      <c r="D13" s="20">
        <f>'TRE-AL'!$E$11</f>
        <v>67</v>
      </c>
      <c r="E13" s="20">
        <f>'TRE-AL'!$F$11</f>
        <v>45</v>
      </c>
      <c r="F13" s="20">
        <f>'TRE-AL'!$G$11</f>
        <v>0</v>
      </c>
      <c r="G13" s="20">
        <f>'TRE-AL'!$H$11</f>
        <v>352</v>
      </c>
      <c r="H13" s="20">
        <f>'TRE-AL'!$I$11</f>
        <v>515</v>
      </c>
      <c r="I13" s="21">
        <f t="shared" si="0"/>
        <v>867</v>
      </c>
    </row>
    <row r="14" spans="1:9" ht="24.75" customHeight="1">
      <c r="A14" s="18" t="s">
        <v>26</v>
      </c>
      <c r="B14" s="19" t="s">
        <v>27</v>
      </c>
      <c r="C14" s="20">
        <f>'TRE-AM'!$D$11</f>
        <v>368</v>
      </c>
      <c r="D14" s="20">
        <f>'TRE-AM'!$E$11</f>
        <v>68</v>
      </c>
      <c r="E14" s="20">
        <f>'TRE-AM'!$F$11</f>
        <v>8</v>
      </c>
      <c r="F14" s="20">
        <f>'TRE-AM'!$G$11</f>
        <v>0</v>
      </c>
      <c r="G14" s="20">
        <f>'TRE-AM'!$H$11</f>
        <v>397</v>
      </c>
      <c r="H14" s="20">
        <f>'TRE-AM'!$I$11</f>
        <v>847</v>
      </c>
      <c r="I14" s="21">
        <f t="shared" si="0"/>
        <v>1244</v>
      </c>
    </row>
    <row r="15" spans="1:9" ht="24.75" customHeight="1">
      <c r="A15" s="18" t="s">
        <v>28</v>
      </c>
      <c r="B15" s="19" t="s">
        <v>29</v>
      </c>
      <c r="C15" s="20">
        <f>'TRE-BA'!$D$11</f>
        <v>961</v>
      </c>
      <c r="D15" s="20">
        <f>'TRE-BA'!$E$11</f>
        <v>147</v>
      </c>
      <c r="E15" s="20">
        <f>'TRE-BA'!$F$11</f>
        <v>55</v>
      </c>
      <c r="F15" s="20">
        <f>'TRE-BA'!$G$11</f>
        <v>0</v>
      </c>
      <c r="G15" s="20">
        <f>'TRE-BA'!$H$11</f>
        <v>970</v>
      </c>
      <c r="H15" s="20">
        <f>'TRE-BA'!$I$11</f>
        <v>958</v>
      </c>
      <c r="I15" s="21">
        <f t="shared" si="0"/>
        <v>1928</v>
      </c>
    </row>
    <row r="16" spans="1:9" s="22" customFormat="1" ht="24.75" customHeight="1">
      <c r="A16" s="18" t="s">
        <v>30</v>
      </c>
      <c r="B16" s="19" t="s">
        <v>31</v>
      </c>
      <c r="C16" s="20">
        <f>'TRE-CE'!$D$11</f>
        <v>750</v>
      </c>
      <c r="D16" s="20">
        <f>'TRE-CE'!$E$11</f>
        <v>116</v>
      </c>
      <c r="E16" s="20">
        <f>'TRE-CE'!$F$11</f>
        <v>15</v>
      </c>
      <c r="F16" s="20">
        <f>'TRE-CE'!$G$11</f>
        <v>0</v>
      </c>
      <c r="G16" s="20">
        <f>'TRE-CE'!$H$11</f>
        <v>717</v>
      </c>
      <c r="H16" s="20">
        <f>'TRE-CE'!$I$11</f>
        <v>787</v>
      </c>
      <c r="I16" s="21">
        <f t="shared" si="0"/>
        <v>1504</v>
      </c>
    </row>
    <row r="17" spans="1:9" ht="24.75" customHeight="1">
      <c r="A17" s="18" t="s">
        <v>32</v>
      </c>
      <c r="B17" s="19" t="s">
        <v>33</v>
      </c>
      <c r="C17" s="20">
        <f>'TRE-DF'!$D$11</f>
        <v>293</v>
      </c>
      <c r="D17" s="20">
        <f>'TRE-DF'!$E$11</f>
        <v>67</v>
      </c>
      <c r="E17" s="20">
        <f>'TRE-DF'!$F$11</f>
        <v>10</v>
      </c>
      <c r="F17" s="20">
        <f>'TRE-DF'!$G$11</f>
        <v>0</v>
      </c>
      <c r="G17" s="20">
        <f>'TRE-DF'!$H$11</f>
        <v>237</v>
      </c>
      <c r="H17" s="20">
        <f>'TRE-DF'!$I$11</f>
        <v>357</v>
      </c>
      <c r="I17" s="21">
        <f t="shared" si="0"/>
        <v>594</v>
      </c>
    </row>
    <row r="18" spans="1:9" ht="24.75" customHeight="1">
      <c r="A18" s="18" t="s">
        <v>34</v>
      </c>
      <c r="B18" s="19" t="s">
        <v>35</v>
      </c>
      <c r="C18" s="20">
        <f>'TRE-ES'!$D$11</f>
        <v>336</v>
      </c>
      <c r="D18" s="20">
        <f>'TRE-ES'!$E$11</f>
        <v>69</v>
      </c>
      <c r="E18" s="20">
        <f>'TRE-ES'!$F$11</f>
        <v>2</v>
      </c>
      <c r="F18" s="20">
        <f>'TRE-ES'!$G$11</f>
        <v>0</v>
      </c>
      <c r="G18" s="20">
        <f>'TRE-ES'!$H$11</f>
        <v>370</v>
      </c>
      <c r="H18" s="20">
        <f>'TRE-ES'!$I$11</f>
        <v>358</v>
      </c>
      <c r="I18" s="21">
        <f t="shared" si="0"/>
        <v>728</v>
      </c>
    </row>
    <row r="19" spans="1:9" ht="24.75" customHeight="1">
      <c r="A19" s="18" t="s">
        <v>36</v>
      </c>
      <c r="B19" s="19" t="s">
        <v>37</v>
      </c>
      <c r="C19" s="20">
        <f>'TRE-GO'!$D$11</f>
        <v>522</v>
      </c>
      <c r="D19" s="20">
        <f>'TRE-GO'!$E$11</f>
        <v>99</v>
      </c>
      <c r="E19" s="20">
        <f>'TRE-GO'!$F$11</f>
        <v>11</v>
      </c>
      <c r="F19" s="20">
        <f>'TRE-GO'!$G$11</f>
        <v>0</v>
      </c>
      <c r="G19" s="20">
        <f>'TRE-GO'!$H$11</f>
        <v>561</v>
      </c>
      <c r="H19" s="20">
        <f>'TRE-GO'!$I$11</f>
        <v>884</v>
      </c>
      <c r="I19" s="21">
        <f t="shared" si="0"/>
        <v>1445</v>
      </c>
    </row>
    <row r="20" spans="1:9" ht="24.75" customHeight="1">
      <c r="A20" s="18" t="s">
        <v>38</v>
      </c>
      <c r="B20" s="19" t="s">
        <v>39</v>
      </c>
      <c r="C20" s="20">
        <f>'TRE-MA'!$D$11</f>
        <v>563</v>
      </c>
      <c r="D20" s="20">
        <f>'TRE-MA'!$E$11</f>
        <v>145</v>
      </c>
      <c r="E20" s="20">
        <f>'TRE-MA'!$F$11</f>
        <v>7</v>
      </c>
      <c r="F20" s="20">
        <f>'TRE-MA'!$G$11</f>
        <v>0</v>
      </c>
      <c r="G20" s="20">
        <f>'TRE-MA'!$H$11</f>
        <v>500</v>
      </c>
      <c r="H20" s="20">
        <f>'TRE-MA'!$I$11</f>
        <v>746</v>
      </c>
      <c r="I20" s="21">
        <f t="shared" si="0"/>
        <v>1246</v>
      </c>
    </row>
    <row r="21" spans="1:9" ht="24.75" customHeight="1">
      <c r="A21" s="18" t="s">
        <v>40</v>
      </c>
      <c r="B21" s="19" t="s">
        <v>41</v>
      </c>
      <c r="C21" s="20">
        <f>'TRE-MT'!$D$11</f>
        <v>324</v>
      </c>
      <c r="D21" s="20">
        <f>'TRE-MT'!$E$11</f>
        <v>67</v>
      </c>
      <c r="E21" s="20">
        <f>'TRE-MT'!$F$11</f>
        <v>0</v>
      </c>
      <c r="F21" s="20">
        <f>'TRE-MT'!$G$11</f>
        <v>0</v>
      </c>
      <c r="G21" s="20">
        <f>'TRE-MT'!$H$11</f>
        <v>341</v>
      </c>
      <c r="H21" s="20">
        <f>'TRE-MT'!$I$11</f>
        <v>578</v>
      </c>
      <c r="I21" s="21">
        <f t="shared" si="0"/>
        <v>919</v>
      </c>
    </row>
    <row r="22" spans="1:9" ht="24.75" customHeight="1">
      <c r="A22" s="18" t="s">
        <v>42</v>
      </c>
      <c r="B22" s="19" t="s">
        <v>43</v>
      </c>
      <c r="C22" s="20">
        <f>'TRE-MS'!$D$11</f>
        <v>320</v>
      </c>
      <c r="D22" s="20">
        <f>'TRE-MS'!$E$11</f>
        <v>73</v>
      </c>
      <c r="E22" s="20">
        <f>'TRE-MS'!$F$11</f>
        <v>0</v>
      </c>
      <c r="F22" s="20">
        <f>'TRE-MS'!$G$11</f>
        <v>0</v>
      </c>
      <c r="G22" s="20">
        <f>'TRE-MS'!$H$11</f>
        <v>352</v>
      </c>
      <c r="H22" s="20">
        <f>'TRE-MS'!$I$11</f>
        <v>497</v>
      </c>
      <c r="I22" s="21">
        <f t="shared" si="0"/>
        <v>849</v>
      </c>
    </row>
    <row r="23" spans="1:9" ht="24.75" customHeight="1">
      <c r="A23" s="18" t="s">
        <v>44</v>
      </c>
      <c r="B23" s="19" t="s">
        <v>45</v>
      </c>
      <c r="C23" s="20">
        <f>'TRE-MG'!$D$11</f>
        <v>1735</v>
      </c>
      <c r="D23" s="20">
        <f>'TRE-MG'!$E$11</f>
        <v>344</v>
      </c>
      <c r="E23" s="20">
        <f>'TRE-MG'!$F$11</f>
        <v>60</v>
      </c>
      <c r="F23" s="20">
        <f>'TRE-MG'!$G$11</f>
        <v>0</v>
      </c>
      <c r="G23" s="20">
        <f>'TRE-MG'!$H$11</f>
        <v>2054</v>
      </c>
      <c r="H23" s="20">
        <f>'TRE-MG'!$I$11</f>
        <v>2835</v>
      </c>
      <c r="I23" s="21">
        <f t="shared" si="0"/>
        <v>4889</v>
      </c>
    </row>
    <row r="24" spans="1:9" ht="24.75" customHeight="1">
      <c r="A24" s="18" t="s">
        <v>46</v>
      </c>
      <c r="B24" s="19" t="s">
        <v>47</v>
      </c>
      <c r="C24" s="20">
        <f>'TRE-PA'!$D$11</f>
        <v>560</v>
      </c>
      <c r="D24" s="20">
        <f>'TRE-PA'!$E$11</f>
        <v>136</v>
      </c>
      <c r="E24" s="20">
        <f>'TRE-PA'!$F$11</f>
        <v>13</v>
      </c>
      <c r="F24" s="20">
        <f>'TRE-PA'!$G$11</f>
        <v>0</v>
      </c>
      <c r="G24" s="20">
        <f>'TRE-PA'!$H$11</f>
        <v>561</v>
      </c>
      <c r="H24" s="20">
        <f>'TRE-PA'!$I$11</f>
        <v>997</v>
      </c>
      <c r="I24" s="21">
        <f t="shared" si="0"/>
        <v>1558</v>
      </c>
    </row>
    <row r="25" spans="1:9" ht="24.75" customHeight="1">
      <c r="A25" s="18" t="s">
        <v>48</v>
      </c>
      <c r="B25" s="19" t="s">
        <v>49</v>
      </c>
      <c r="C25" s="20">
        <f>'TRE-PB'!$D$11</f>
        <v>449</v>
      </c>
      <c r="D25" s="20">
        <f>'TRE-PB'!$E$11</f>
        <v>71</v>
      </c>
      <c r="E25" s="20">
        <f>'TRE-PB'!$F$11</f>
        <v>1</v>
      </c>
      <c r="F25" s="20">
        <f>'TRE-PB'!$G$11</f>
        <v>0</v>
      </c>
      <c r="G25" s="20">
        <f>'TRE-PB'!$H$11</f>
        <v>467</v>
      </c>
      <c r="H25" s="20">
        <f>'TRE-PB'!$I$11</f>
        <v>724</v>
      </c>
      <c r="I25" s="21">
        <f t="shared" si="0"/>
        <v>1191</v>
      </c>
    </row>
    <row r="26" spans="1:9" ht="24.75" customHeight="1">
      <c r="A26" s="18" t="s">
        <v>50</v>
      </c>
      <c r="B26" s="19" t="s">
        <v>51</v>
      </c>
      <c r="C26" s="20">
        <f>'TRE-PR'!$D$11</f>
        <v>870</v>
      </c>
      <c r="D26" s="20">
        <f>'TRE-PR'!$E$11</f>
        <v>179</v>
      </c>
      <c r="E26" s="20">
        <f>'TRE-PR'!$F$11</f>
        <v>46</v>
      </c>
      <c r="F26" s="20">
        <f>'TRE-PR'!$G$11</f>
        <v>0</v>
      </c>
      <c r="G26" s="20">
        <f>'TRE-PR'!$H$11</f>
        <v>1021</v>
      </c>
      <c r="H26" s="20">
        <f>'TRE-PR'!$I$11</f>
        <v>1266</v>
      </c>
      <c r="I26" s="21">
        <f t="shared" si="0"/>
        <v>2287</v>
      </c>
    </row>
    <row r="27" spans="1:9" ht="24.75" customHeight="1">
      <c r="A27" s="18" t="s">
        <v>52</v>
      </c>
      <c r="B27" s="19" t="s">
        <v>53</v>
      </c>
      <c r="C27" s="20">
        <f>'TRE-PE'!$D$11</f>
        <v>853</v>
      </c>
      <c r="D27" s="20">
        <f>'TRE-PE'!$E$11</f>
        <v>154</v>
      </c>
      <c r="E27" s="20">
        <f>'TRE-PE'!$F$11</f>
        <v>40</v>
      </c>
      <c r="F27" s="20">
        <f>'TRE-PE'!$G$11</f>
        <v>0</v>
      </c>
      <c r="G27" s="20">
        <f>'TRE-PE'!$H$11</f>
        <v>899</v>
      </c>
      <c r="H27" s="20">
        <f>'TRE-PE'!$I$11</f>
        <v>1084</v>
      </c>
      <c r="I27" s="21">
        <f t="shared" si="0"/>
        <v>1983</v>
      </c>
    </row>
    <row r="28" spans="1:9" ht="24.75" customHeight="1">
      <c r="A28" s="18" t="s">
        <v>54</v>
      </c>
      <c r="B28" s="19" t="s">
        <v>55</v>
      </c>
      <c r="C28" s="20">
        <f>'TRE-PI'!$D$11</f>
        <v>482</v>
      </c>
      <c r="D28" s="20">
        <f>'TRE-PI'!$E$11</f>
        <v>114</v>
      </c>
      <c r="E28" s="20">
        <f>'TRE-PI'!$F$11</f>
        <v>11</v>
      </c>
      <c r="F28" s="20">
        <f>'TRE-PI'!$G$11</f>
        <v>0</v>
      </c>
      <c r="G28" s="20">
        <f>'TRE-PI'!$H$11</f>
        <v>493</v>
      </c>
      <c r="H28" s="20">
        <f>'TRE-PI'!$I$11</f>
        <v>813</v>
      </c>
      <c r="I28" s="21">
        <f t="shared" si="0"/>
        <v>1306</v>
      </c>
    </row>
    <row r="29" spans="1:9" ht="24.75" customHeight="1">
      <c r="A29" s="18" t="s">
        <v>56</v>
      </c>
      <c r="B29" s="19" t="s">
        <v>57</v>
      </c>
      <c r="C29" s="20">
        <f>'TRE-RJ'!$D$11</f>
        <v>1286</v>
      </c>
      <c r="D29" s="20">
        <f>'TRE-RJ'!$E$11</f>
        <v>201</v>
      </c>
      <c r="E29" s="20">
        <f>'TRE-RJ'!$F$11</f>
        <v>404</v>
      </c>
      <c r="F29" s="20">
        <f>'TRE-RJ'!$G$11</f>
        <v>0</v>
      </c>
      <c r="G29" s="20">
        <f>'TRE-RJ'!$H$11</f>
        <v>1897</v>
      </c>
      <c r="H29" s="20">
        <f>'TRE-RJ'!$I$11</f>
        <v>2194</v>
      </c>
      <c r="I29" s="21">
        <f t="shared" si="0"/>
        <v>4091</v>
      </c>
    </row>
    <row r="30" spans="1:9" ht="24.75" customHeight="1">
      <c r="A30" s="18" t="s">
        <v>58</v>
      </c>
      <c r="B30" s="19" t="s">
        <v>59</v>
      </c>
      <c r="C30" s="20">
        <f>'TRE-RN'!$D$11</f>
        <v>464</v>
      </c>
      <c r="D30" s="20">
        <f>'TRE-RN'!$E$11</f>
        <v>94</v>
      </c>
      <c r="E30" s="20">
        <f>'TRE-RN'!$F$11</f>
        <v>1</v>
      </c>
      <c r="F30" s="20">
        <f>'TRE-RN'!$G$11</f>
        <v>0</v>
      </c>
      <c r="G30" s="20">
        <f>'TRE-RN'!$H$11</f>
        <v>448</v>
      </c>
      <c r="H30" s="20">
        <f>'TRE-RN'!$I$11</f>
        <v>679</v>
      </c>
      <c r="I30" s="21">
        <f t="shared" si="0"/>
        <v>1127</v>
      </c>
    </row>
    <row r="31" spans="1:9" ht="24.75" customHeight="1">
      <c r="A31" s="18" t="s">
        <v>60</v>
      </c>
      <c r="B31" s="19" t="s">
        <v>61</v>
      </c>
      <c r="C31" s="20">
        <f>'TRE-RS'!$D$11</f>
        <v>808</v>
      </c>
      <c r="D31" s="20">
        <f>'TRE-RS'!$E$11</f>
        <v>133</v>
      </c>
      <c r="E31" s="20">
        <f>'TRE-RS'!$F$11</f>
        <v>47</v>
      </c>
      <c r="F31" s="20">
        <f>'TRE-RS'!$G$11</f>
        <v>0</v>
      </c>
      <c r="G31" s="20">
        <f>'TRE-RS'!$H$11</f>
        <v>940</v>
      </c>
      <c r="H31" s="20">
        <f>'TRE-RS'!$I$11</f>
        <v>984</v>
      </c>
      <c r="I31" s="21">
        <f t="shared" si="0"/>
        <v>1924</v>
      </c>
    </row>
    <row r="32" spans="1:9" ht="24.75" customHeight="1">
      <c r="A32" s="18" t="s">
        <v>62</v>
      </c>
      <c r="B32" s="19" t="s">
        <v>63</v>
      </c>
      <c r="C32" s="20">
        <f>'TRE-RO'!$D$11</f>
        <v>245</v>
      </c>
      <c r="D32" s="20">
        <f>'TRE-RO'!$E$11</f>
        <v>62</v>
      </c>
      <c r="E32" s="20">
        <f>'TRE-RO'!$F$11</f>
        <v>0</v>
      </c>
      <c r="F32" s="20">
        <f>'TRE-RO'!$G$11</f>
        <v>0</v>
      </c>
      <c r="G32" s="20">
        <f>'TRE-RO'!$H$11</f>
        <v>236</v>
      </c>
      <c r="H32" s="20">
        <f>'TRE-RO'!$I$11</f>
        <v>355</v>
      </c>
      <c r="I32" s="21">
        <f t="shared" si="0"/>
        <v>591</v>
      </c>
    </row>
    <row r="33" spans="1:9" ht="24.75" customHeight="1">
      <c r="A33" s="18" t="s">
        <v>64</v>
      </c>
      <c r="B33" s="19" t="s">
        <v>65</v>
      </c>
      <c r="C33" s="20">
        <f>'TRE-SC'!$D$11</f>
        <v>493</v>
      </c>
      <c r="D33" s="20">
        <f>'TRE-SC'!$E$11</f>
        <v>100</v>
      </c>
      <c r="E33" s="20">
        <f>'TRE-SC'!$F$11</f>
        <v>1</v>
      </c>
      <c r="F33" s="20">
        <f>'TRE-SC'!$G$11</f>
        <v>0</v>
      </c>
      <c r="G33" s="20">
        <f>'TRE-SC'!$H$11</f>
        <v>647</v>
      </c>
      <c r="H33" s="20">
        <f>'TRE-SC'!$I$11</f>
        <v>874</v>
      </c>
      <c r="I33" s="21">
        <f t="shared" si="0"/>
        <v>1521</v>
      </c>
    </row>
    <row r="34" spans="1:9" ht="24.75" customHeight="1">
      <c r="A34" s="18" t="s">
        <v>66</v>
      </c>
      <c r="B34" s="19" t="s">
        <v>67</v>
      </c>
      <c r="C34" s="20">
        <f>'TRE-SP'!$D$11</f>
        <v>2264</v>
      </c>
      <c r="D34" s="20">
        <f>'TRE-SP'!$E$11</f>
        <v>368</v>
      </c>
      <c r="E34" s="20">
        <f>'TRE-SP'!$F$11</f>
        <v>223</v>
      </c>
      <c r="F34" s="20">
        <f>'TRE-SP'!$G$11</f>
        <v>0</v>
      </c>
      <c r="G34" s="20">
        <f>'TRE-SP'!$H$11</f>
        <v>3033</v>
      </c>
      <c r="H34" s="20">
        <f>'TRE-SP'!$I$11</f>
        <v>3416</v>
      </c>
      <c r="I34" s="21">
        <f t="shared" si="0"/>
        <v>6449</v>
      </c>
    </row>
    <row r="35" spans="1:9" ht="24.75" customHeight="1">
      <c r="A35" s="18" t="s">
        <v>68</v>
      </c>
      <c r="B35" s="19" t="s">
        <v>69</v>
      </c>
      <c r="C35" s="20">
        <f>'TRE-SE'!$D$11</f>
        <v>261</v>
      </c>
      <c r="D35" s="20">
        <f>'TRE-SE'!$E$11</f>
        <v>34</v>
      </c>
      <c r="E35" s="20">
        <f>'TRE-SE'!$F$11</f>
        <v>22</v>
      </c>
      <c r="F35" s="20">
        <f>'TRE-SE'!$G$11</f>
        <v>0</v>
      </c>
      <c r="G35" s="20">
        <f>'TRE-SE'!$H$11</f>
        <v>288</v>
      </c>
      <c r="H35" s="20">
        <f>'TRE-SE'!$I$11</f>
        <v>393</v>
      </c>
      <c r="I35" s="21">
        <f t="shared" si="0"/>
        <v>681</v>
      </c>
    </row>
    <row r="36" spans="1:9" ht="24.75" customHeight="1">
      <c r="A36" s="18" t="s">
        <v>70</v>
      </c>
      <c r="B36" s="19" t="s">
        <v>71</v>
      </c>
      <c r="C36" s="20">
        <f>'TRE-TO'!$D$11</f>
        <v>274</v>
      </c>
      <c r="D36" s="20">
        <f>'TRE-TO'!$E$11</f>
        <v>55</v>
      </c>
      <c r="E36" s="20">
        <f>'TRE-TO'!$F$11</f>
        <v>0</v>
      </c>
      <c r="F36" s="20">
        <f>'TRE-TO'!$G$11</f>
        <v>0</v>
      </c>
      <c r="G36" s="20">
        <f>'TRE-TO'!$H$11</f>
        <v>251</v>
      </c>
      <c r="H36" s="20">
        <f>'TRE-TO'!$I$11</f>
        <v>379</v>
      </c>
      <c r="I36" s="21">
        <f t="shared" si="0"/>
        <v>630</v>
      </c>
    </row>
    <row r="37" spans="1:9" ht="24.75" customHeight="1">
      <c r="A37" s="18" t="s">
        <v>72</v>
      </c>
      <c r="B37" s="19" t="s">
        <v>73</v>
      </c>
      <c r="C37" s="20">
        <f>'TRE-RR'!$D$11</f>
        <v>131</v>
      </c>
      <c r="D37" s="20">
        <f>'TRE-RR'!$E$11</f>
        <v>29</v>
      </c>
      <c r="E37" s="20">
        <f>'TRE-RR'!$F$11</f>
        <v>0</v>
      </c>
      <c r="F37" s="20">
        <f>'TRE-RR'!$G$11</f>
        <v>0</v>
      </c>
      <c r="G37" s="20">
        <f>'TRE-RR'!$H$11</f>
        <v>156</v>
      </c>
      <c r="H37" s="20">
        <f>'TRE-RR'!$I$11</f>
        <v>357</v>
      </c>
      <c r="I37" s="21">
        <f t="shared" si="0"/>
        <v>513</v>
      </c>
    </row>
    <row r="38" spans="1:9" ht="24.75" customHeight="1">
      <c r="A38" s="23" t="s">
        <v>74</v>
      </c>
      <c r="B38" s="24" t="s">
        <v>75</v>
      </c>
      <c r="C38" s="25">
        <f>'TRE-AP'!$D$11</f>
        <v>145</v>
      </c>
      <c r="D38" s="25">
        <f>'TRE-AP'!$E$11</f>
        <v>27</v>
      </c>
      <c r="E38" s="25">
        <f>'TRE-AP'!$F$11</f>
        <v>0</v>
      </c>
      <c r="F38" s="25">
        <f>'TRE-AP'!$G$11</f>
        <v>0</v>
      </c>
      <c r="G38" s="25">
        <f>'TRE-AP'!$H$11</f>
        <v>143</v>
      </c>
      <c r="H38" s="25">
        <f>'TRE-AP'!$I$11</f>
        <v>346</v>
      </c>
      <c r="I38" s="26">
        <f t="shared" si="0"/>
        <v>489</v>
      </c>
    </row>
    <row r="39" spans="1:9" ht="24.75" customHeight="1">
      <c r="A39" s="172" t="s">
        <v>19</v>
      </c>
      <c r="B39" s="173"/>
      <c r="C39" s="27">
        <f t="shared" ref="C39:I39" si="1">SUM(C11:C38)</f>
        <v>17100</v>
      </c>
      <c r="D39" s="27">
        <f t="shared" si="1"/>
        <v>3245</v>
      </c>
      <c r="E39" s="27">
        <f t="shared" si="1"/>
        <v>1024</v>
      </c>
      <c r="F39" s="27">
        <f t="shared" si="1"/>
        <v>0</v>
      </c>
      <c r="G39" s="27">
        <f t="shared" si="1"/>
        <v>19681</v>
      </c>
      <c r="H39" s="27">
        <f t="shared" si="1"/>
        <v>26485</v>
      </c>
      <c r="I39" s="28">
        <f t="shared" si="1"/>
        <v>46166</v>
      </c>
    </row>
    <row r="40" spans="1:9" s="29" customFormat="1" ht="19.5" customHeight="1">
      <c r="A40" s="30" t="s">
        <v>76</v>
      </c>
      <c r="B40" s="31"/>
      <c r="C40" s="31"/>
      <c r="D40" s="31"/>
      <c r="E40" s="31"/>
      <c r="F40" s="31"/>
      <c r="G40" s="31"/>
    </row>
    <row r="41" spans="1:9" s="29" customFormat="1" ht="19.5" customHeight="1">
      <c r="A41" s="170" t="s">
        <v>113</v>
      </c>
      <c r="B41" s="171"/>
      <c r="C41" s="171"/>
      <c r="D41" s="171"/>
      <c r="E41" s="171"/>
      <c r="F41" s="171"/>
      <c r="G41" s="171"/>
      <c r="H41" s="171"/>
      <c r="I41" s="171"/>
    </row>
  </sheetData>
  <mergeCells count="13">
    <mergeCell ref="A41:I41"/>
    <mergeCell ref="A39:B39"/>
    <mergeCell ref="A5:I5"/>
    <mergeCell ref="C8:I8"/>
    <mergeCell ref="C9:C10"/>
    <mergeCell ref="D9:D10"/>
    <mergeCell ref="E9:E10"/>
    <mergeCell ref="G9:I9"/>
    <mergeCell ref="F9:F10"/>
    <mergeCell ref="A7:I7"/>
    <mergeCell ref="A9:A10"/>
    <mergeCell ref="B9:B10"/>
    <mergeCell ref="A8:B8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50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7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30</v>
      </c>
      <c r="C11" s="90" t="s">
        <v>31</v>
      </c>
      <c r="D11" s="136">
        <v>750</v>
      </c>
      <c r="E11" s="136">
        <v>116</v>
      </c>
      <c r="F11" s="136">
        <v>15</v>
      </c>
      <c r="G11" s="92">
        <v>0</v>
      </c>
      <c r="H11" s="136">
        <v>717</v>
      </c>
      <c r="I11" s="136">
        <v>787</v>
      </c>
      <c r="J11" s="93">
        <f>H11+I11</f>
        <v>1504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750</v>
      </c>
      <c r="E12" s="95">
        <f t="shared" si="0"/>
        <v>116</v>
      </c>
      <c r="F12" s="95">
        <f t="shared" si="0"/>
        <v>15</v>
      </c>
      <c r="G12" s="95">
        <f t="shared" si="0"/>
        <v>0</v>
      </c>
      <c r="H12" s="95">
        <f t="shared" si="0"/>
        <v>717</v>
      </c>
      <c r="I12" s="95">
        <f t="shared" si="0"/>
        <v>787</v>
      </c>
      <c r="J12" s="96">
        <f t="shared" si="0"/>
        <v>1504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200.9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7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32</v>
      </c>
      <c r="C11" s="90" t="s">
        <v>33</v>
      </c>
      <c r="D11" s="136">
        <v>293</v>
      </c>
      <c r="E11" s="136">
        <v>67</v>
      </c>
      <c r="F11" s="136">
        <v>10</v>
      </c>
      <c r="G11" s="92">
        <v>0</v>
      </c>
      <c r="H11" s="136">
        <v>237</v>
      </c>
      <c r="I11" s="136">
        <v>357</v>
      </c>
      <c r="J11" s="93">
        <f>H11+I11</f>
        <v>594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293</v>
      </c>
      <c r="E12" s="95">
        <f t="shared" si="0"/>
        <v>67</v>
      </c>
      <c r="F12" s="95">
        <f t="shared" si="0"/>
        <v>10</v>
      </c>
      <c r="G12" s="95">
        <f t="shared" si="0"/>
        <v>0</v>
      </c>
      <c r="H12" s="95">
        <f t="shared" si="0"/>
        <v>237</v>
      </c>
      <c r="I12" s="95">
        <f t="shared" si="0"/>
        <v>357</v>
      </c>
      <c r="J12" s="96">
        <f t="shared" si="0"/>
        <v>594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140.94999999999999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34</v>
      </c>
      <c r="C11" s="90" t="s">
        <v>35</v>
      </c>
      <c r="D11" s="136">
        <v>336</v>
      </c>
      <c r="E11" s="136">
        <v>69</v>
      </c>
      <c r="F11" s="136">
        <v>2</v>
      </c>
      <c r="G11" s="92">
        <v>0</v>
      </c>
      <c r="H11" s="136">
        <v>370</v>
      </c>
      <c r="I11" s="136">
        <v>358</v>
      </c>
      <c r="J11" s="93">
        <f>H11+I11</f>
        <v>728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336</v>
      </c>
      <c r="E12" s="95">
        <f t="shared" si="0"/>
        <v>69</v>
      </c>
      <c r="F12" s="95">
        <f t="shared" si="0"/>
        <v>2</v>
      </c>
      <c r="G12" s="95">
        <f t="shared" si="0"/>
        <v>0</v>
      </c>
      <c r="H12" s="95">
        <f t="shared" si="0"/>
        <v>370</v>
      </c>
      <c r="I12" s="95">
        <f t="shared" si="0"/>
        <v>358</v>
      </c>
      <c r="J12" s="96">
        <f t="shared" si="0"/>
        <v>728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115.88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36</v>
      </c>
      <c r="C11" s="90" t="s">
        <v>37</v>
      </c>
      <c r="D11" s="136">
        <v>522</v>
      </c>
      <c r="E11" s="136">
        <v>99</v>
      </c>
      <c r="F11" s="136">
        <v>11</v>
      </c>
      <c r="G11" s="92">
        <v>0</v>
      </c>
      <c r="H11" s="136">
        <v>561</v>
      </c>
      <c r="I11" s="136">
        <v>884</v>
      </c>
      <c r="J11" s="93">
        <f>H11+I11</f>
        <v>1445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522</v>
      </c>
      <c r="E12" s="95">
        <f t="shared" si="0"/>
        <v>99</v>
      </c>
      <c r="F12" s="95">
        <f t="shared" si="0"/>
        <v>11</v>
      </c>
      <c r="G12" s="95">
        <f t="shared" si="0"/>
        <v>0</v>
      </c>
      <c r="H12" s="95">
        <f t="shared" si="0"/>
        <v>561</v>
      </c>
      <c r="I12" s="95">
        <f t="shared" si="0"/>
        <v>884</v>
      </c>
      <c r="J12" s="96">
        <f t="shared" si="0"/>
        <v>1445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255.57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7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39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38</v>
      </c>
      <c r="C11" s="90" t="s">
        <v>39</v>
      </c>
      <c r="D11" s="136">
        <v>563</v>
      </c>
      <c r="E11" s="136">
        <v>145</v>
      </c>
      <c r="F11" s="136">
        <v>7</v>
      </c>
      <c r="G11" s="92">
        <v>0</v>
      </c>
      <c r="H11" s="136">
        <v>500</v>
      </c>
      <c r="I11" s="136">
        <v>746</v>
      </c>
      <c r="J11" s="93">
        <f>H11+I11</f>
        <v>1246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563</v>
      </c>
      <c r="E12" s="95">
        <f t="shared" si="0"/>
        <v>145</v>
      </c>
      <c r="F12" s="95">
        <f t="shared" si="0"/>
        <v>7</v>
      </c>
      <c r="G12" s="95">
        <f t="shared" si="0"/>
        <v>0</v>
      </c>
      <c r="H12" s="95">
        <f t="shared" si="0"/>
        <v>500</v>
      </c>
      <c r="I12" s="95">
        <f t="shared" si="0"/>
        <v>746</v>
      </c>
      <c r="J12" s="96">
        <f t="shared" si="0"/>
        <v>1246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450.52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40</v>
      </c>
      <c r="C11" s="90" t="s">
        <v>41</v>
      </c>
      <c r="D11" s="136">
        <v>324</v>
      </c>
      <c r="E11" s="136">
        <v>67</v>
      </c>
      <c r="F11" s="136">
        <v>0</v>
      </c>
      <c r="G11" s="92">
        <v>0</v>
      </c>
      <c r="H11" s="136">
        <v>341</v>
      </c>
      <c r="I11" s="136">
        <v>578</v>
      </c>
      <c r="J11" s="93">
        <f>H11+I11</f>
        <v>919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324</v>
      </c>
      <c r="E12" s="95">
        <f t="shared" si="0"/>
        <v>67</v>
      </c>
      <c r="F12" s="95">
        <f t="shared" si="0"/>
        <v>0</v>
      </c>
      <c r="G12" s="95">
        <f t="shared" si="0"/>
        <v>0</v>
      </c>
      <c r="H12" s="95">
        <f t="shared" si="0"/>
        <v>341</v>
      </c>
      <c r="I12" s="95">
        <f t="shared" si="0"/>
        <v>578</v>
      </c>
      <c r="J12" s="96">
        <f t="shared" si="0"/>
        <v>919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0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42</v>
      </c>
      <c r="C11" s="90" t="s">
        <v>43</v>
      </c>
      <c r="D11" s="136">
        <v>320</v>
      </c>
      <c r="E11" s="136">
        <v>73</v>
      </c>
      <c r="F11" s="136">
        <v>0</v>
      </c>
      <c r="G11" s="92">
        <v>0</v>
      </c>
      <c r="H11" s="136">
        <v>352</v>
      </c>
      <c r="I11" s="136">
        <v>497</v>
      </c>
      <c r="J11" s="93">
        <f>H11+I11</f>
        <v>849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320</v>
      </c>
      <c r="E12" s="95">
        <f t="shared" si="0"/>
        <v>73</v>
      </c>
      <c r="F12" s="95">
        <f t="shared" si="0"/>
        <v>0</v>
      </c>
      <c r="G12" s="95">
        <f t="shared" si="0"/>
        <v>0</v>
      </c>
      <c r="H12" s="95">
        <f t="shared" si="0"/>
        <v>352</v>
      </c>
      <c r="I12" s="95">
        <f t="shared" si="0"/>
        <v>497</v>
      </c>
      <c r="J12" s="96">
        <f t="shared" si="0"/>
        <v>849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0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44</v>
      </c>
      <c r="C11" s="90" t="s">
        <v>45</v>
      </c>
      <c r="D11" s="136">
        <v>1735</v>
      </c>
      <c r="E11" s="136">
        <v>344</v>
      </c>
      <c r="F11" s="136">
        <v>60</v>
      </c>
      <c r="G11" s="92">
        <v>0</v>
      </c>
      <c r="H11" s="136">
        <v>2054</v>
      </c>
      <c r="I11" s="136">
        <v>2835</v>
      </c>
      <c r="J11" s="93">
        <f>H11+I11</f>
        <v>4889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1735</v>
      </c>
      <c r="E12" s="95">
        <f t="shared" si="0"/>
        <v>344</v>
      </c>
      <c r="F12" s="95">
        <f t="shared" si="0"/>
        <v>60</v>
      </c>
      <c r="G12" s="95">
        <f t="shared" si="0"/>
        <v>0</v>
      </c>
      <c r="H12" s="95">
        <f t="shared" si="0"/>
        <v>2054</v>
      </c>
      <c r="I12" s="95">
        <f t="shared" si="0"/>
        <v>2835</v>
      </c>
      <c r="J12" s="96">
        <f t="shared" si="0"/>
        <v>4889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383.77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47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46</v>
      </c>
      <c r="C11" s="90" t="s">
        <v>47</v>
      </c>
      <c r="D11" s="136">
        <v>560</v>
      </c>
      <c r="E11" s="136">
        <v>136</v>
      </c>
      <c r="F11" s="136">
        <v>13</v>
      </c>
      <c r="G11" s="92">
        <v>0</v>
      </c>
      <c r="H11" s="136">
        <v>561</v>
      </c>
      <c r="I11" s="136">
        <v>997</v>
      </c>
      <c r="J11" s="93">
        <f>H11+I11</f>
        <v>1558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560</v>
      </c>
      <c r="E12" s="95">
        <f t="shared" si="0"/>
        <v>136</v>
      </c>
      <c r="F12" s="95">
        <f t="shared" si="0"/>
        <v>13</v>
      </c>
      <c r="G12" s="95">
        <f t="shared" si="0"/>
        <v>0</v>
      </c>
      <c r="H12" s="95">
        <f t="shared" si="0"/>
        <v>561</v>
      </c>
      <c r="I12" s="95">
        <f t="shared" si="0"/>
        <v>997</v>
      </c>
      <c r="J12" s="96">
        <f t="shared" si="0"/>
        <v>1558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330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138"/>
      <c r="B1" s="139" t="s">
        <v>0</v>
      </c>
      <c r="C1" s="138"/>
      <c r="D1" s="138"/>
      <c r="E1" s="138"/>
      <c r="F1" s="138"/>
      <c r="G1" s="138"/>
      <c r="H1" s="138"/>
      <c r="I1" s="138"/>
      <c r="J1" s="138"/>
    </row>
    <row r="2" spans="1:10" ht="30" customHeight="1">
      <c r="A2" s="140"/>
      <c r="B2" s="140" t="s">
        <v>1</v>
      </c>
      <c r="C2" s="141" t="s">
        <v>2</v>
      </c>
      <c r="D2" s="140"/>
      <c r="E2" s="140"/>
      <c r="F2" s="140"/>
      <c r="G2" s="140"/>
      <c r="H2" s="140"/>
      <c r="I2" s="140"/>
      <c r="J2" s="140"/>
    </row>
    <row r="3" spans="1:10" ht="30" customHeight="1">
      <c r="A3" s="140"/>
      <c r="B3" s="140" t="s">
        <v>3</v>
      </c>
      <c r="C3" s="142" t="s">
        <v>49</v>
      </c>
      <c r="D3" s="140"/>
      <c r="E3" s="140"/>
      <c r="F3" s="140"/>
      <c r="G3" s="140"/>
      <c r="H3" s="140"/>
      <c r="I3" s="140"/>
      <c r="J3" s="140"/>
    </row>
    <row r="4" spans="1:10" ht="30" customHeight="1">
      <c r="A4" s="140"/>
      <c r="B4" s="140" t="s">
        <v>5</v>
      </c>
      <c r="C4" s="143" t="s">
        <v>96</v>
      </c>
      <c r="D4" s="144" t="s">
        <v>97</v>
      </c>
      <c r="E4" s="140"/>
      <c r="F4" s="140"/>
      <c r="G4" s="140"/>
      <c r="H4" s="140"/>
      <c r="I4" s="140"/>
      <c r="J4" s="140"/>
    </row>
    <row r="5" spans="1:10" ht="39.75" customHeight="1">
      <c r="A5" s="145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140"/>
      <c r="B6" s="146"/>
      <c r="C6" s="146"/>
      <c r="D6" s="146"/>
      <c r="E6" s="146"/>
      <c r="F6" s="146"/>
      <c r="G6" s="146"/>
      <c r="H6" s="146"/>
      <c r="I6" s="146"/>
      <c r="J6" s="146"/>
    </row>
    <row r="7" spans="1:10" ht="39.75" customHeight="1">
      <c r="A7" s="140"/>
      <c r="B7" s="141" t="s">
        <v>7</v>
      </c>
      <c r="C7" s="140"/>
      <c r="D7" s="140"/>
      <c r="E7" s="140"/>
      <c r="F7" s="140"/>
      <c r="G7" s="140"/>
      <c r="H7" s="140"/>
      <c r="I7" s="140"/>
      <c r="J7" s="140"/>
    </row>
    <row r="8" spans="1:10" ht="39.75" customHeight="1">
      <c r="A8" s="147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147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147"/>
      <c r="B10" s="182"/>
      <c r="C10" s="178"/>
      <c r="D10" s="178"/>
      <c r="E10" s="178"/>
      <c r="F10" s="178"/>
      <c r="G10" s="178"/>
      <c r="H10" s="148" t="s">
        <v>17</v>
      </c>
      <c r="I10" s="148" t="s">
        <v>18</v>
      </c>
      <c r="J10" s="149" t="s">
        <v>19</v>
      </c>
    </row>
    <row r="11" spans="1:10" ht="34.5" customHeight="1">
      <c r="A11" s="147"/>
      <c r="B11" s="150" t="s">
        <v>48</v>
      </c>
      <c r="C11" s="150" t="s">
        <v>49</v>
      </c>
      <c r="D11" s="151">
        <v>449</v>
      </c>
      <c r="E11" s="152">
        <v>71</v>
      </c>
      <c r="F11" s="153">
        <v>1</v>
      </c>
      <c r="G11" s="154">
        <v>0</v>
      </c>
      <c r="H11" s="155">
        <v>467</v>
      </c>
      <c r="I11" s="156">
        <v>724</v>
      </c>
      <c r="J11" s="157">
        <f>H11+I11</f>
        <v>1191</v>
      </c>
    </row>
    <row r="12" spans="1:10" ht="34.5" customHeight="1">
      <c r="A12" s="147"/>
      <c r="B12" s="209" t="s">
        <v>19</v>
      </c>
      <c r="C12" s="210"/>
      <c r="D12" s="159">
        <f t="shared" ref="D12:J12" si="0">SUM(D11:D11)</f>
        <v>449</v>
      </c>
      <c r="E12" s="159">
        <f t="shared" si="0"/>
        <v>71</v>
      </c>
      <c r="F12" s="159">
        <f t="shared" si="0"/>
        <v>1</v>
      </c>
      <c r="G12" s="159">
        <f t="shared" si="0"/>
        <v>0</v>
      </c>
      <c r="H12" s="159">
        <f t="shared" si="0"/>
        <v>467</v>
      </c>
      <c r="I12" s="159">
        <f t="shared" si="0"/>
        <v>724</v>
      </c>
      <c r="J12" s="160">
        <f t="shared" si="0"/>
        <v>1191</v>
      </c>
    </row>
    <row r="13" spans="1:10" ht="30" customHeight="1">
      <c r="A13" s="147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147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147"/>
      <c r="B15" s="172" t="s">
        <v>99</v>
      </c>
      <c r="C15" s="173"/>
      <c r="D15" s="158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147"/>
      <c r="B16" s="206" t="s">
        <v>79</v>
      </c>
      <c r="C16" s="207"/>
      <c r="D16" s="161">
        <v>1182.74</v>
      </c>
      <c r="E16" s="162"/>
      <c r="F16" s="163" t="s">
        <v>110</v>
      </c>
      <c r="G16" s="163"/>
      <c r="H16" s="163"/>
      <c r="I16" s="163"/>
      <c r="J16" s="163"/>
    </row>
    <row r="17" spans="1:10" ht="34.5" customHeight="1">
      <c r="A17" s="147"/>
      <c r="B17" s="206" t="s">
        <v>80</v>
      </c>
      <c r="C17" s="207"/>
      <c r="D17" s="161">
        <v>935.22</v>
      </c>
      <c r="E17" s="162"/>
      <c r="F17" s="163" t="s">
        <v>111</v>
      </c>
      <c r="G17" s="163"/>
      <c r="H17" s="163"/>
      <c r="I17" s="163"/>
      <c r="J17" s="163"/>
    </row>
    <row r="18" spans="1:10" ht="34.5" customHeight="1">
      <c r="A18" s="147"/>
      <c r="B18" s="206" t="s">
        <v>112</v>
      </c>
      <c r="C18" s="207"/>
      <c r="D18" s="161">
        <v>210.74</v>
      </c>
      <c r="E18" s="162"/>
      <c r="F18" s="163" t="s">
        <v>103</v>
      </c>
      <c r="G18" s="163"/>
      <c r="H18" s="163"/>
      <c r="I18" s="163"/>
      <c r="J18" s="163"/>
    </row>
    <row r="19" spans="1:10" ht="34.5" customHeight="1">
      <c r="A19" s="147"/>
      <c r="B19" s="206" t="s">
        <v>82</v>
      </c>
      <c r="C19" s="207"/>
      <c r="D19" s="161" t="s">
        <v>104</v>
      </c>
      <c r="E19" s="162"/>
      <c r="F19" s="163" t="s">
        <v>105</v>
      </c>
      <c r="G19" s="163"/>
      <c r="H19" s="163"/>
      <c r="I19" s="163"/>
      <c r="J19" s="163"/>
    </row>
    <row r="20" spans="1:10" ht="34.5" customHeight="1">
      <c r="A20" s="147"/>
      <c r="B20" s="206" t="s">
        <v>106</v>
      </c>
      <c r="C20" s="207"/>
      <c r="D20" s="161">
        <v>586.91999999999996</v>
      </c>
      <c r="E20" s="162"/>
      <c r="F20" s="163" t="s">
        <v>103</v>
      </c>
      <c r="G20" s="163"/>
      <c r="H20" s="163"/>
      <c r="I20" s="163"/>
      <c r="J20" s="163"/>
    </row>
    <row r="21" spans="1:10" ht="19.5" customHeight="1">
      <c r="A21" s="147"/>
      <c r="B21" s="164" t="s">
        <v>107</v>
      </c>
      <c r="C21" s="165"/>
      <c r="D21" s="165"/>
      <c r="E21" s="166"/>
      <c r="F21" s="166"/>
      <c r="G21" s="166"/>
      <c r="H21" s="166"/>
      <c r="I21" s="166"/>
      <c r="J21" s="166"/>
    </row>
    <row r="22" spans="1:10" ht="33.75" customHeight="1">
      <c r="A22" s="147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147"/>
      <c r="B23" s="147"/>
      <c r="C23" s="147"/>
      <c r="D23" s="147"/>
      <c r="E23" s="147"/>
      <c r="F23" s="147"/>
      <c r="G23" s="147"/>
      <c r="H23" s="147"/>
      <c r="I23" s="147"/>
      <c r="J23" s="147"/>
    </row>
    <row r="24" spans="1:10" ht="19.5" customHeight="1">
      <c r="A24" s="147"/>
      <c r="B24" s="147"/>
      <c r="C24" s="147"/>
      <c r="D24" s="147"/>
      <c r="E24" s="147"/>
      <c r="F24" s="147"/>
      <c r="G24" s="147"/>
      <c r="H24" s="167"/>
      <c r="I24" s="147"/>
      <c r="J24" s="147"/>
    </row>
    <row r="25" spans="1:10" ht="19.5" customHeight="1">
      <c r="A25" s="147"/>
      <c r="B25" s="147"/>
      <c r="C25" s="147"/>
      <c r="D25" s="147"/>
      <c r="E25" s="147"/>
      <c r="F25" s="147"/>
      <c r="G25" s="147"/>
      <c r="H25" s="147"/>
      <c r="I25" s="147"/>
      <c r="J25" s="147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showGridLines="0" workbookViewId="0">
      <selection activeCell="F16" sqref="F16"/>
    </sheetView>
  </sheetViews>
  <sheetFormatPr defaultRowHeight="12"/>
  <cols>
    <col min="1" max="2" width="20.7109375" style="32" customWidth="1"/>
    <col min="3" max="5" width="50.7109375" style="32" customWidth="1"/>
    <col min="6" max="6" width="40.7109375" style="32" customWidth="1"/>
    <col min="7" max="7" width="50.7109375" style="32" customWidth="1"/>
    <col min="8" max="16384" width="9.140625" style="32"/>
  </cols>
  <sheetData>
    <row r="1" spans="1:7" s="4" customFormat="1" ht="39.75" customHeight="1">
      <c r="A1" s="185" t="s">
        <v>0</v>
      </c>
      <c r="B1" s="185"/>
      <c r="C1" s="6"/>
      <c r="D1" s="6"/>
    </row>
    <row r="2" spans="1:7" s="4" customFormat="1" ht="30" customHeight="1">
      <c r="A2" s="185" t="s">
        <v>1</v>
      </c>
      <c r="B2" s="185"/>
      <c r="C2" s="7" t="s">
        <v>2</v>
      </c>
      <c r="D2" s="6"/>
    </row>
    <row r="3" spans="1:7" s="4" customFormat="1" ht="30" customHeight="1">
      <c r="A3" s="185" t="s">
        <v>3</v>
      </c>
      <c r="B3" s="185"/>
      <c r="C3" s="7" t="s">
        <v>4</v>
      </c>
      <c r="D3" s="6"/>
    </row>
    <row r="4" spans="1:7" s="4" customFormat="1" ht="30" customHeight="1">
      <c r="A4" s="185" t="s">
        <v>5</v>
      </c>
      <c r="B4" s="185"/>
      <c r="C4" s="8" t="str">
        <f>JE!C4</f>
        <v>ABRIL</v>
      </c>
      <c r="D4" s="33" t="str">
        <f>JE!D4</f>
        <v>2023</v>
      </c>
    </row>
    <row r="5" spans="1:7" s="1" customFormat="1" ht="39.75" customHeight="1">
      <c r="A5" s="186" t="s">
        <v>6</v>
      </c>
      <c r="B5" s="186"/>
      <c r="C5" s="186"/>
      <c r="D5" s="186"/>
      <c r="E5" s="186"/>
      <c r="F5" s="186"/>
      <c r="G5" s="186"/>
    </row>
    <row r="6" spans="1:7" ht="9.75" customHeight="1">
      <c r="A6" s="35"/>
    </row>
    <row r="7" spans="1:7" s="1" customFormat="1" ht="19.5" customHeight="1">
      <c r="A7" s="184" t="s">
        <v>77</v>
      </c>
      <c r="B7" s="184"/>
      <c r="C7" s="184"/>
      <c r="D7" s="184"/>
      <c r="E7" s="184"/>
      <c r="F7" s="184"/>
      <c r="G7" s="184"/>
    </row>
    <row r="8" spans="1:7" ht="9.75" customHeight="1">
      <c r="A8" s="35"/>
    </row>
    <row r="9" spans="1:7" s="36" customFormat="1" ht="39.75" customHeight="1">
      <c r="A9" s="187" t="s">
        <v>8</v>
      </c>
      <c r="B9" s="188"/>
      <c r="C9" s="188" t="s">
        <v>78</v>
      </c>
      <c r="D9" s="188"/>
      <c r="E9" s="188"/>
      <c r="F9" s="188"/>
      <c r="G9" s="189"/>
    </row>
    <row r="10" spans="1:7" s="36" customFormat="1" ht="24.75" customHeight="1">
      <c r="A10" s="190" t="s">
        <v>10</v>
      </c>
      <c r="B10" s="192" t="s">
        <v>11</v>
      </c>
      <c r="C10" s="192" t="s">
        <v>79</v>
      </c>
      <c r="D10" s="192" t="s">
        <v>80</v>
      </c>
      <c r="E10" s="192" t="s">
        <v>81</v>
      </c>
      <c r="F10" s="192" t="s">
        <v>82</v>
      </c>
      <c r="G10" s="194" t="s">
        <v>16</v>
      </c>
    </row>
    <row r="11" spans="1:7" s="36" customFormat="1" ht="24.75" customHeight="1">
      <c r="A11" s="191"/>
      <c r="B11" s="193"/>
      <c r="C11" s="193"/>
      <c r="D11" s="193"/>
      <c r="E11" s="193"/>
      <c r="F11" s="193"/>
      <c r="G11" s="195"/>
    </row>
    <row r="12" spans="1:7" s="36" customFormat="1" ht="24.75" customHeight="1">
      <c r="A12" s="37" t="s">
        <v>20</v>
      </c>
      <c r="B12" s="38" t="s">
        <v>21</v>
      </c>
      <c r="C12" s="39">
        <f>TSE!$D$16</f>
        <v>1182.74</v>
      </c>
      <c r="D12" s="39">
        <f>TSE!$D$17</f>
        <v>935.22</v>
      </c>
      <c r="E12" s="39">
        <v>55.14</v>
      </c>
      <c r="F12" s="39">
        <v>0</v>
      </c>
      <c r="G12" s="40">
        <f>TSE!$D$20</f>
        <v>586.91999999999996</v>
      </c>
    </row>
    <row r="13" spans="1:7" s="36" customFormat="1" ht="24.75" customHeight="1">
      <c r="A13" s="41" t="s">
        <v>22</v>
      </c>
      <c r="B13" s="42" t="s">
        <v>23</v>
      </c>
      <c r="C13" s="43">
        <f>'TRE-AC'!$D$16</f>
        <v>1182.74</v>
      </c>
      <c r="D13" s="43">
        <f>'TRE-AC'!$D$17</f>
        <v>935.22</v>
      </c>
      <c r="E13" s="43">
        <v>0</v>
      </c>
      <c r="F13" s="43">
        <v>0</v>
      </c>
      <c r="G13" s="44">
        <f>'TRE-AC'!$D$20</f>
        <v>586.91999999999996</v>
      </c>
    </row>
    <row r="14" spans="1:7" s="36" customFormat="1" ht="24.75" customHeight="1">
      <c r="A14" s="41" t="s">
        <v>24</v>
      </c>
      <c r="B14" s="42" t="s">
        <v>25</v>
      </c>
      <c r="C14" s="43">
        <f>'TRE-AL'!$D$16</f>
        <v>1182.74</v>
      </c>
      <c r="D14" s="43">
        <f>'TRE-AL'!$D$17</f>
        <v>935.22</v>
      </c>
      <c r="E14" s="43">
        <v>218.9</v>
      </c>
      <c r="F14" s="43">
        <v>0</v>
      </c>
      <c r="G14" s="44">
        <f>'TRE-AL'!$D$20</f>
        <v>586.91999999999996</v>
      </c>
    </row>
    <row r="15" spans="1:7" s="36" customFormat="1" ht="24.75" customHeight="1">
      <c r="A15" s="41" t="s">
        <v>26</v>
      </c>
      <c r="B15" s="42" t="s">
        <v>27</v>
      </c>
      <c r="C15" s="43">
        <f>'TRE-AM'!$D$16</f>
        <v>1182.74</v>
      </c>
      <c r="D15" s="43">
        <f>'TRE-AM'!$D$17</f>
        <v>935.22</v>
      </c>
      <c r="E15" s="43">
        <v>1469.09</v>
      </c>
      <c r="F15" s="43">
        <v>0</v>
      </c>
      <c r="G15" s="44">
        <f>'TRE-AM'!$D$20</f>
        <v>586.91999999999996</v>
      </c>
    </row>
    <row r="16" spans="1:7" s="36" customFormat="1" ht="24.75" customHeight="1">
      <c r="A16" s="41" t="s">
        <v>28</v>
      </c>
      <c r="B16" s="42" t="s">
        <v>29</v>
      </c>
      <c r="C16" s="43">
        <f>'TRE-BA'!$D$16</f>
        <v>1182.74</v>
      </c>
      <c r="D16" s="43">
        <f>'TRE-BA'!$D$17</f>
        <v>935.22</v>
      </c>
      <c r="E16" s="43">
        <v>466.38</v>
      </c>
      <c r="F16" s="43">
        <v>0</v>
      </c>
      <c r="G16" s="44">
        <f>'TRE-BA'!$D$20</f>
        <v>586.91999999999996</v>
      </c>
    </row>
    <row r="17" spans="1:7" s="36" customFormat="1" ht="24.75" customHeight="1">
      <c r="A17" s="41" t="s">
        <v>30</v>
      </c>
      <c r="B17" s="42" t="s">
        <v>31</v>
      </c>
      <c r="C17" s="43">
        <f>'TRE-CE'!$D$16</f>
        <v>1182.74</v>
      </c>
      <c r="D17" s="43">
        <f>'TRE-CE'!$D$17</f>
        <v>935.22</v>
      </c>
      <c r="E17" s="43">
        <v>200.9</v>
      </c>
      <c r="F17" s="43">
        <v>0</v>
      </c>
      <c r="G17" s="44">
        <f>'TRE-CE'!$D$20</f>
        <v>586.91999999999996</v>
      </c>
    </row>
    <row r="18" spans="1:7" s="36" customFormat="1" ht="24.75" customHeight="1">
      <c r="A18" s="41" t="s">
        <v>32</v>
      </c>
      <c r="B18" s="42" t="s">
        <v>33</v>
      </c>
      <c r="C18" s="43">
        <f>'TRE-DF'!$D$16</f>
        <v>1182.74</v>
      </c>
      <c r="D18" s="43">
        <f>'TRE-DF'!$D$17</f>
        <v>935.22</v>
      </c>
      <c r="E18" s="43">
        <v>140.94999999999999</v>
      </c>
      <c r="F18" s="43">
        <v>0</v>
      </c>
      <c r="G18" s="44">
        <f>'TRE-DF'!$D$20</f>
        <v>586.91999999999996</v>
      </c>
    </row>
    <row r="19" spans="1:7" s="36" customFormat="1" ht="24.75" customHeight="1">
      <c r="A19" s="41" t="s">
        <v>34</v>
      </c>
      <c r="B19" s="42" t="s">
        <v>35</v>
      </c>
      <c r="C19" s="43">
        <f>'TRE-ES'!$D$16</f>
        <v>1182.74</v>
      </c>
      <c r="D19" s="43">
        <f>'TRE-ES'!$D$17</f>
        <v>935.22</v>
      </c>
      <c r="E19" s="43">
        <v>115.88</v>
      </c>
      <c r="F19" s="43">
        <v>0</v>
      </c>
      <c r="G19" s="44">
        <f>'TRE-ES'!$D$20</f>
        <v>586.91999999999996</v>
      </c>
    </row>
    <row r="20" spans="1:7" s="36" customFormat="1" ht="24.75" customHeight="1">
      <c r="A20" s="41" t="s">
        <v>36</v>
      </c>
      <c r="B20" s="42" t="s">
        <v>37</v>
      </c>
      <c r="C20" s="43">
        <f>'TRE-GO'!$D$16</f>
        <v>1182.74</v>
      </c>
      <c r="D20" s="43">
        <f>'TRE-GO'!$D$17</f>
        <v>935.22</v>
      </c>
      <c r="E20" s="43">
        <v>255.57</v>
      </c>
      <c r="F20" s="43">
        <v>0</v>
      </c>
      <c r="G20" s="44">
        <f>'TRE-GO'!$D$20</f>
        <v>586.91999999999996</v>
      </c>
    </row>
    <row r="21" spans="1:7" s="36" customFormat="1" ht="24.75" customHeight="1">
      <c r="A21" s="41" t="s">
        <v>38</v>
      </c>
      <c r="B21" s="42" t="s">
        <v>39</v>
      </c>
      <c r="C21" s="43">
        <f>'TRE-MA'!$D$16</f>
        <v>1182.74</v>
      </c>
      <c r="D21" s="43">
        <f>'TRE-MA'!$D$17</f>
        <v>935.22</v>
      </c>
      <c r="E21" s="43">
        <v>450.52</v>
      </c>
      <c r="F21" s="43">
        <v>0</v>
      </c>
      <c r="G21" s="44">
        <f>'TRE-MA'!$D$20</f>
        <v>586.91999999999996</v>
      </c>
    </row>
    <row r="22" spans="1:7" s="36" customFormat="1" ht="24.75" customHeight="1">
      <c r="A22" s="41" t="s">
        <v>40</v>
      </c>
      <c r="B22" s="42" t="s">
        <v>41</v>
      </c>
      <c r="C22" s="43">
        <f>'TRE-MT'!$D$16</f>
        <v>1182.74</v>
      </c>
      <c r="D22" s="43">
        <f>'TRE-MT'!$D$17</f>
        <v>935.22</v>
      </c>
      <c r="E22" s="43">
        <v>0</v>
      </c>
      <c r="F22" s="43">
        <v>0</v>
      </c>
      <c r="G22" s="44">
        <f>'TRE-MT'!$D$20</f>
        <v>586.91999999999996</v>
      </c>
    </row>
    <row r="23" spans="1:7" s="36" customFormat="1" ht="24.75" customHeight="1">
      <c r="A23" s="41" t="s">
        <v>42</v>
      </c>
      <c r="B23" s="42" t="s">
        <v>43</v>
      </c>
      <c r="C23" s="43">
        <f>'TRE-MS'!$D$16</f>
        <v>1182.74</v>
      </c>
      <c r="D23" s="43">
        <f>'TRE-MS'!$D$17</f>
        <v>935.22</v>
      </c>
      <c r="E23" s="43">
        <v>0</v>
      </c>
      <c r="F23" s="43">
        <v>0</v>
      </c>
      <c r="G23" s="44">
        <f>'TRE-MS'!$D$20</f>
        <v>586.91999999999996</v>
      </c>
    </row>
    <row r="24" spans="1:7" s="36" customFormat="1" ht="24.75" customHeight="1">
      <c r="A24" s="41" t="s">
        <v>44</v>
      </c>
      <c r="B24" s="42" t="s">
        <v>45</v>
      </c>
      <c r="C24" s="43">
        <f>'TRE-MG'!$D$16</f>
        <v>1182.74</v>
      </c>
      <c r="D24" s="43">
        <f>'TRE-MG'!$D$17</f>
        <v>935.22</v>
      </c>
      <c r="E24" s="43">
        <v>383.77</v>
      </c>
      <c r="F24" s="43">
        <v>0</v>
      </c>
      <c r="G24" s="44">
        <f>'TRE-MG'!$D$20</f>
        <v>586.91999999999996</v>
      </c>
    </row>
    <row r="25" spans="1:7" s="36" customFormat="1" ht="24.75" customHeight="1">
      <c r="A25" s="41" t="s">
        <v>46</v>
      </c>
      <c r="B25" s="42" t="s">
        <v>47</v>
      </c>
      <c r="C25" s="43">
        <f>'TRE-PA'!$D$16</f>
        <v>1182.74</v>
      </c>
      <c r="D25" s="43">
        <f>'TRE-PA'!$D$17</f>
        <v>935.22</v>
      </c>
      <c r="E25" s="43">
        <v>330</v>
      </c>
      <c r="F25" s="43">
        <v>0</v>
      </c>
      <c r="G25" s="44">
        <f>'TRE-PA'!$D$20</f>
        <v>586.91999999999996</v>
      </c>
    </row>
    <row r="26" spans="1:7" s="36" customFormat="1" ht="24.75" customHeight="1">
      <c r="A26" s="41" t="s">
        <v>48</v>
      </c>
      <c r="B26" s="42" t="s">
        <v>49</v>
      </c>
      <c r="C26" s="43">
        <f>'TRE-PB'!$D$16</f>
        <v>1182.74</v>
      </c>
      <c r="D26" s="43">
        <f>'TRE-PB'!$D$17</f>
        <v>935.22</v>
      </c>
      <c r="E26" s="43">
        <v>210.74</v>
      </c>
      <c r="F26" s="43">
        <v>0</v>
      </c>
      <c r="G26" s="44">
        <f>'TRE-PB'!$D$20</f>
        <v>586.91999999999996</v>
      </c>
    </row>
    <row r="27" spans="1:7" s="36" customFormat="1" ht="24.75" customHeight="1">
      <c r="A27" s="41" t="s">
        <v>50</v>
      </c>
      <c r="B27" s="42" t="s">
        <v>51</v>
      </c>
      <c r="C27" s="43">
        <f>'TRE-PR'!$D$16</f>
        <v>1182.74</v>
      </c>
      <c r="D27" s="43">
        <f>'TRE-PR'!$D$17</f>
        <v>935.22</v>
      </c>
      <c r="E27" s="43">
        <v>353.71</v>
      </c>
      <c r="F27" s="43">
        <v>0</v>
      </c>
      <c r="G27" s="44">
        <f>'TRE-PR'!$D$20</f>
        <v>586.91999999999996</v>
      </c>
    </row>
    <row r="28" spans="1:7" s="36" customFormat="1" ht="24.75" customHeight="1">
      <c r="A28" s="41" t="s">
        <v>52</v>
      </c>
      <c r="B28" s="42" t="s">
        <v>53</v>
      </c>
      <c r="C28" s="43">
        <f>'TRE-PE'!$D$16</f>
        <v>1182.74</v>
      </c>
      <c r="D28" s="43">
        <f>'TRE-PE'!$D$17</f>
        <v>935.22</v>
      </c>
      <c r="E28" s="43">
        <v>565.99</v>
      </c>
      <c r="F28" s="43">
        <v>0</v>
      </c>
      <c r="G28" s="44">
        <f>'TRE-PE'!$D$20</f>
        <v>586.91999999999996</v>
      </c>
    </row>
    <row r="29" spans="1:7" s="36" customFormat="1" ht="24.75" customHeight="1">
      <c r="A29" s="41" t="s">
        <v>54</v>
      </c>
      <c r="B29" s="42" t="s">
        <v>55</v>
      </c>
      <c r="C29" s="43">
        <f>'TRE-PI'!$D$16</f>
        <v>1182.74</v>
      </c>
      <c r="D29" s="43">
        <f>'TRE-PI'!$D$17</f>
        <v>935.22</v>
      </c>
      <c r="E29" s="43">
        <v>384.97</v>
      </c>
      <c r="F29" s="43">
        <v>0</v>
      </c>
      <c r="G29" s="44">
        <f>'TRE-PI'!$D$20</f>
        <v>586.91999999999996</v>
      </c>
    </row>
    <row r="30" spans="1:7" s="36" customFormat="1" ht="24.75" customHeight="1">
      <c r="A30" s="41" t="s">
        <v>56</v>
      </c>
      <c r="B30" s="42" t="s">
        <v>57</v>
      </c>
      <c r="C30" s="43">
        <f>'TRE-RJ'!$D$16</f>
        <v>1182.74</v>
      </c>
      <c r="D30" s="43">
        <f>'TRE-RJ'!$D$17</f>
        <v>935.22</v>
      </c>
      <c r="E30" s="43">
        <v>269.52999999999997</v>
      </c>
      <c r="F30" s="43">
        <v>0</v>
      </c>
      <c r="G30" s="44">
        <f>'TRE-RJ'!$D$20</f>
        <v>586.91999999999996</v>
      </c>
    </row>
    <row r="31" spans="1:7" s="36" customFormat="1" ht="24.75" customHeight="1">
      <c r="A31" s="41" t="s">
        <v>58</v>
      </c>
      <c r="B31" s="42" t="s">
        <v>59</v>
      </c>
      <c r="C31" s="43">
        <f>'TRE-RN'!$D$16</f>
        <v>1182.74</v>
      </c>
      <c r="D31" s="43">
        <f>'TRE-RN'!$D$17</f>
        <v>935.22</v>
      </c>
      <c r="E31" s="43">
        <v>123.76</v>
      </c>
      <c r="F31" s="43">
        <v>0</v>
      </c>
      <c r="G31" s="44">
        <f>'TRE-RN'!$D$20</f>
        <v>586.91999999999996</v>
      </c>
    </row>
    <row r="32" spans="1:7" s="36" customFormat="1" ht="24.75" customHeight="1">
      <c r="A32" s="41" t="s">
        <v>60</v>
      </c>
      <c r="B32" s="42" t="s">
        <v>61</v>
      </c>
      <c r="C32" s="43">
        <f>'TRE-RS'!$D$16</f>
        <v>1182.74</v>
      </c>
      <c r="D32" s="43">
        <f>'TRE-RS'!$D$17</f>
        <v>935.22</v>
      </c>
      <c r="E32" s="43">
        <v>405.76</v>
      </c>
      <c r="F32" s="43">
        <v>0</v>
      </c>
      <c r="G32" s="44">
        <f>'TRE-RS'!$D$20</f>
        <v>586.91999999999996</v>
      </c>
    </row>
    <row r="33" spans="1:7" s="36" customFormat="1" ht="24.75" customHeight="1">
      <c r="A33" s="41" t="s">
        <v>62</v>
      </c>
      <c r="B33" s="42" t="s">
        <v>63</v>
      </c>
      <c r="C33" s="43">
        <f>'TRE-RO'!$D$16</f>
        <v>1182.74</v>
      </c>
      <c r="D33" s="43">
        <f>'TRE-RO'!$D$17</f>
        <v>935.22</v>
      </c>
      <c r="E33" s="43">
        <v>0</v>
      </c>
      <c r="F33" s="43">
        <v>0</v>
      </c>
      <c r="G33" s="44">
        <f>'TRE-RO'!$D$20</f>
        <v>586.91999999999996</v>
      </c>
    </row>
    <row r="34" spans="1:7" s="36" customFormat="1" ht="24.75" customHeight="1">
      <c r="A34" s="41" t="s">
        <v>64</v>
      </c>
      <c r="B34" s="42" t="s">
        <v>65</v>
      </c>
      <c r="C34" s="43">
        <f>'TRE-SC'!$D$16</f>
        <v>1182.74</v>
      </c>
      <c r="D34" s="43">
        <f>'TRE-SC'!$D$17</f>
        <v>935.22</v>
      </c>
      <c r="E34" s="43">
        <v>51.25</v>
      </c>
      <c r="F34" s="43">
        <v>0</v>
      </c>
      <c r="G34" s="44">
        <f>'TRE-SC'!$D$20</f>
        <v>586.91999999999996</v>
      </c>
    </row>
    <row r="35" spans="1:7" s="36" customFormat="1" ht="24.75" customHeight="1">
      <c r="A35" s="41" t="s">
        <v>66</v>
      </c>
      <c r="B35" s="42" t="s">
        <v>67</v>
      </c>
      <c r="C35" s="43">
        <f>'TRE-SP'!$D$16</f>
        <v>1182.74</v>
      </c>
      <c r="D35" s="43">
        <f>'TRE-SP'!$D$17</f>
        <v>935.22</v>
      </c>
      <c r="E35" s="43">
        <v>447.57</v>
      </c>
      <c r="F35" s="43">
        <v>0</v>
      </c>
      <c r="G35" s="44">
        <f>'TRE-SP'!$D$20</f>
        <v>586.91999999999996</v>
      </c>
    </row>
    <row r="36" spans="1:7" s="36" customFormat="1" ht="24.75" customHeight="1">
      <c r="A36" s="41" t="s">
        <v>68</v>
      </c>
      <c r="B36" s="42" t="s">
        <v>69</v>
      </c>
      <c r="C36" s="43">
        <f>'TRE-SE'!$D$16</f>
        <v>1182.74</v>
      </c>
      <c r="D36" s="43">
        <f>'TRE-SE'!$D$17</f>
        <v>935.22</v>
      </c>
      <c r="E36" s="43">
        <v>318.97000000000003</v>
      </c>
      <c r="F36" s="43">
        <v>0</v>
      </c>
      <c r="G36" s="44">
        <f>'TRE-SE'!$D$20</f>
        <v>586.91999999999996</v>
      </c>
    </row>
    <row r="37" spans="1:7" s="36" customFormat="1" ht="24.75" customHeight="1">
      <c r="A37" s="41" t="s">
        <v>70</v>
      </c>
      <c r="B37" s="42" t="s">
        <v>71</v>
      </c>
      <c r="C37" s="43">
        <f>'TRE-TO'!$D$16</f>
        <v>1182.74</v>
      </c>
      <c r="D37" s="43">
        <f>'TRE-TO'!$D$17</f>
        <v>935.22</v>
      </c>
      <c r="E37" s="43">
        <v>0</v>
      </c>
      <c r="F37" s="43">
        <v>0</v>
      </c>
      <c r="G37" s="44">
        <f>'TRE-TO'!$D$20</f>
        <v>586.91999999999996</v>
      </c>
    </row>
    <row r="38" spans="1:7" s="36" customFormat="1" ht="24.75" customHeight="1">
      <c r="A38" s="41" t="s">
        <v>72</v>
      </c>
      <c r="B38" s="42" t="s">
        <v>73</v>
      </c>
      <c r="C38" s="43">
        <f>'TRE-RR'!$D$16</f>
        <v>1182.74</v>
      </c>
      <c r="D38" s="43">
        <f>'TRE-RR'!$D$17</f>
        <v>935.22</v>
      </c>
      <c r="E38" s="43">
        <v>0</v>
      </c>
      <c r="F38" s="43">
        <v>0</v>
      </c>
      <c r="G38" s="44">
        <f>'TRE-RR'!$D$20</f>
        <v>586.91999999999996</v>
      </c>
    </row>
    <row r="39" spans="1:7" s="36" customFormat="1" ht="24.75" customHeight="1">
      <c r="A39" s="45" t="s">
        <v>74</v>
      </c>
      <c r="B39" s="46" t="s">
        <v>75</v>
      </c>
      <c r="C39" s="47">
        <f>'TRE-AP'!$D$16</f>
        <v>1182.74</v>
      </c>
      <c r="D39" s="47">
        <f>'TRE-AP'!$D$17</f>
        <v>935.22</v>
      </c>
      <c r="E39" s="47">
        <v>0</v>
      </c>
      <c r="F39" s="47">
        <v>0</v>
      </c>
      <c r="G39" s="48">
        <f>'TRE-AP'!$D$20</f>
        <v>586.91999999999996</v>
      </c>
    </row>
    <row r="40" spans="1:7" s="36" customFormat="1" ht="30" customHeight="1">
      <c r="A40" s="49">
        <v>14000</v>
      </c>
      <c r="B40" s="50" t="s">
        <v>83</v>
      </c>
      <c r="C40" s="51"/>
      <c r="D40" s="51"/>
      <c r="E40" s="52"/>
      <c r="F40" s="51"/>
      <c r="G40" s="53"/>
    </row>
    <row r="41" spans="1:7" s="54" customFormat="1" ht="69.75" customHeight="1">
      <c r="A41" s="196" t="s">
        <v>84</v>
      </c>
      <c r="B41" s="197"/>
      <c r="C41" s="169" t="s">
        <v>115</v>
      </c>
      <c r="D41" s="169" t="s">
        <v>116</v>
      </c>
      <c r="E41" s="55" t="s">
        <v>85</v>
      </c>
      <c r="F41" s="56" t="s">
        <v>86</v>
      </c>
      <c r="G41" s="57" t="s">
        <v>85</v>
      </c>
    </row>
    <row r="42" spans="1:7" s="29" customFormat="1" ht="19.5" customHeight="1">
      <c r="A42" s="30" t="s">
        <v>76</v>
      </c>
      <c r="B42" s="31"/>
      <c r="C42" s="31"/>
      <c r="D42" s="31"/>
      <c r="E42" s="31"/>
      <c r="F42" s="31"/>
      <c r="G42" s="31"/>
    </row>
    <row r="43" spans="1:7" s="29" customFormat="1" ht="19.5" customHeight="1">
      <c r="A43" s="170" t="s">
        <v>114</v>
      </c>
      <c r="B43" s="171"/>
      <c r="C43" s="171"/>
      <c r="D43" s="171"/>
      <c r="E43" s="171"/>
      <c r="F43" s="171"/>
      <c r="G43" s="171"/>
    </row>
    <row r="44" spans="1:7" s="29" customFormat="1" ht="19.5" customHeight="1">
      <c r="A44" s="171" t="s">
        <v>87</v>
      </c>
      <c r="B44" s="171"/>
      <c r="C44" s="171"/>
      <c r="D44" s="171"/>
      <c r="E44" s="171"/>
      <c r="F44" s="171"/>
      <c r="G44" s="171"/>
    </row>
    <row r="45" spans="1:7" s="29" customFormat="1" ht="19.5" customHeight="1">
      <c r="A45" s="171" t="s">
        <v>117</v>
      </c>
      <c r="B45" s="171"/>
      <c r="C45" s="171"/>
      <c r="D45" s="171"/>
      <c r="E45" s="171"/>
      <c r="F45" s="171"/>
      <c r="G45" s="171"/>
    </row>
  </sheetData>
  <mergeCells count="19">
    <mergeCell ref="A44:G44"/>
    <mergeCell ref="A45:G45"/>
    <mergeCell ref="A43:G43"/>
    <mergeCell ref="A9:B9"/>
    <mergeCell ref="C9:G9"/>
    <mergeCell ref="A10:A11"/>
    <mergeCell ref="B10:B11"/>
    <mergeCell ref="C10:C11"/>
    <mergeCell ref="D10:D11"/>
    <mergeCell ref="E10:E11"/>
    <mergeCell ref="F10:F11"/>
    <mergeCell ref="G10:G11"/>
    <mergeCell ref="A41:B41"/>
    <mergeCell ref="A7:G7"/>
    <mergeCell ref="A1:B1"/>
    <mergeCell ref="A2:B2"/>
    <mergeCell ref="A3:B3"/>
    <mergeCell ref="A4:B4"/>
    <mergeCell ref="A5:G5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7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50</v>
      </c>
      <c r="C11" s="90" t="s">
        <v>51</v>
      </c>
      <c r="D11" s="136">
        <v>870</v>
      </c>
      <c r="E11" s="136">
        <v>179</v>
      </c>
      <c r="F11" s="136">
        <v>46</v>
      </c>
      <c r="G11" s="92">
        <v>0</v>
      </c>
      <c r="H11" s="136">
        <v>1021</v>
      </c>
      <c r="I11" s="136">
        <v>1266</v>
      </c>
      <c r="J11" s="93">
        <f>H11+I11</f>
        <v>2287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870</v>
      </c>
      <c r="E12" s="95">
        <f t="shared" si="0"/>
        <v>179</v>
      </c>
      <c r="F12" s="95">
        <f t="shared" si="0"/>
        <v>46</v>
      </c>
      <c r="G12" s="95">
        <f t="shared" si="0"/>
        <v>0</v>
      </c>
      <c r="H12" s="95">
        <f t="shared" si="0"/>
        <v>1021</v>
      </c>
      <c r="I12" s="95">
        <f t="shared" si="0"/>
        <v>1266</v>
      </c>
      <c r="J12" s="96">
        <f t="shared" si="0"/>
        <v>2287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353.71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52</v>
      </c>
      <c r="C11" s="90" t="s">
        <v>53</v>
      </c>
      <c r="D11" s="136">
        <v>853</v>
      </c>
      <c r="E11" s="136">
        <v>154</v>
      </c>
      <c r="F11" s="136">
        <v>40</v>
      </c>
      <c r="G11" s="92">
        <v>0</v>
      </c>
      <c r="H11" s="136">
        <v>899</v>
      </c>
      <c r="I11" s="136">
        <v>1084</v>
      </c>
      <c r="J11" s="93">
        <f>H11+I11</f>
        <v>1983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853</v>
      </c>
      <c r="E12" s="95">
        <f t="shared" si="0"/>
        <v>154</v>
      </c>
      <c r="F12" s="95">
        <f t="shared" si="0"/>
        <v>40</v>
      </c>
      <c r="G12" s="95">
        <f t="shared" si="0"/>
        <v>0</v>
      </c>
      <c r="H12" s="95">
        <f t="shared" si="0"/>
        <v>899</v>
      </c>
      <c r="I12" s="95">
        <f t="shared" si="0"/>
        <v>1084</v>
      </c>
      <c r="J12" s="96">
        <f t="shared" si="0"/>
        <v>1983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565.99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54</v>
      </c>
      <c r="C11" s="90" t="s">
        <v>55</v>
      </c>
      <c r="D11" s="136">
        <v>482</v>
      </c>
      <c r="E11" s="136">
        <v>114</v>
      </c>
      <c r="F11" s="136">
        <v>11</v>
      </c>
      <c r="G11" s="92">
        <v>0</v>
      </c>
      <c r="H11" s="136">
        <v>493</v>
      </c>
      <c r="I11" s="136">
        <v>813</v>
      </c>
      <c r="J11" s="93">
        <f>H11+I11</f>
        <v>1306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482</v>
      </c>
      <c r="E12" s="95">
        <f t="shared" si="0"/>
        <v>114</v>
      </c>
      <c r="F12" s="95">
        <f t="shared" si="0"/>
        <v>11</v>
      </c>
      <c r="G12" s="95">
        <f t="shared" si="0"/>
        <v>0</v>
      </c>
      <c r="H12" s="95">
        <f t="shared" si="0"/>
        <v>493</v>
      </c>
      <c r="I12" s="95">
        <f t="shared" si="0"/>
        <v>813</v>
      </c>
      <c r="J12" s="96">
        <f t="shared" si="0"/>
        <v>1306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384.97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56</v>
      </c>
      <c r="C11" s="90" t="s">
        <v>57</v>
      </c>
      <c r="D11" s="136">
        <v>1286</v>
      </c>
      <c r="E11" s="136">
        <v>201</v>
      </c>
      <c r="F11" s="136">
        <v>404</v>
      </c>
      <c r="G11" s="92">
        <v>0</v>
      </c>
      <c r="H11" s="136">
        <v>1897</v>
      </c>
      <c r="I11" s="136">
        <v>2194</v>
      </c>
      <c r="J11" s="93">
        <f>H11+I11</f>
        <v>4091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1286</v>
      </c>
      <c r="E12" s="95">
        <f t="shared" si="0"/>
        <v>201</v>
      </c>
      <c r="F12" s="95">
        <f t="shared" si="0"/>
        <v>404</v>
      </c>
      <c r="G12" s="95">
        <f t="shared" si="0"/>
        <v>0</v>
      </c>
      <c r="H12" s="95">
        <f t="shared" si="0"/>
        <v>1897</v>
      </c>
      <c r="I12" s="95">
        <f t="shared" si="0"/>
        <v>2194</v>
      </c>
      <c r="J12" s="96">
        <f t="shared" si="0"/>
        <v>4091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269.52999999999997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9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59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58</v>
      </c>
      <c r="C11" s="90" t="s">
        <v>59</v>
      </c>
      <c r="D11" s="136">
        <v>464</v>
      </c>
      <c r="E11" s="136">
        <v>94</v>
      </c>
      <c r="F11" s="136">
        <v>1</v>
      </c>
      <c r="G11" s="92">
        <v>0</v>
      </c>
      <c r="H11" s="136">
        <v>448</v>
      </c>
      <c r="I11" s="136">
        <v>679</v>
      </c>
      <c r="J11" s="93">
        <f>H11+I11</f>
        <v>1127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464</v>
      </c>
      <c r="E12" s="95">
        <f t="shared" si="0"/>
        <v>94</v>
      </c>
      <c r="F12" s="95">
        <f t="shared" si="0"/>
        <v>1</v>
      </c>
      <c r="G12" s="95">
        <f t="shared" si="0"/>
        <v>0</v>
      </c>
      <c r="H12" s="95">
        <f t="shared" si="0"/>
        <v>448</v>
      </c>
      <c r="I12" s="95">
        <f t="shared" si="0"/>
        <v>679</v>
      </c>
      <c r="J12" s="96">
        <f t="shared" si="0"/>
        <v>1127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123.76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60</v>
      </c>
      <c r="C11" s="90" t="s">
        <v>61</v>
      </c>
      <c r="D11" s="136">
        <v>808</v>
      </c>
      <c r="E11" s="136">
        <v>133</v>
      </c>
      <c r="F11" s="136">
        <v>47</v>
      </c>
      <c r="G11" s="92">
        <v>0</v>
      </c>
      <c r="H11" s="136">
        <v>940</v>
      </c>
      <c r="I11" s="136">
        <v>984</v>
      </c>
      <c r="J11" s="93">
        <f>H11+I11</f>
        <v>1924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808</v>
      </c>
      <c r="E12" s="95">
        <f t="shared" si="0"/>
        <v>133</v>
      </c>
      <c r="F12" s="95">
        <f t="shared" si="0"/>
        <v>47</v>
      </c>
      <c r="G12" s="95">
        <f t="shared" si="0"/>
        <v>0</v>
      </c>
      <c r="H12" s="95">
        <f t="shared" si="0"/>
        <v>940</v>
      </c>
      <c r="I12" s="95">
        <f t="shared" si="0"/>
        <v>984</v>
      </c>
      <c r="J12" s="96">
        <f t="shared" si="0"/>
        <v>1924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405.76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62</v>
      </c>
      <c r="C11" s="90" t="s">
        <v>63</v>
      </c>
      <c r="D11" s="136">
        <v>245</v>
      </c>
      <c r="E11" s="136">
        <v>62</v>
      </c>
      <c r="F11" s="136">
        <v>0</v>
      </c>
      <c r="G11" s="92">
        <v>0</v>
      </c>
      <c r="H11" s="136">
        <v>236</v>
      </c>
      <c r="I11" s="136">
        <v>355</v>
      </c>
      <c r="J11" s="93">
        <f>H11+I11</f>
        <v>591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245</v>
      </c>
      <c r="E12" s="95">
        <f t="shared" si="0"/>
        <v>62</v>
      </c>
      <c r="F12" s="95">
        <f t="shared" si="0"/>
        <v>0</v>
      </c>
      <c r="G12" s="95">
        <f t="shared" si="0"/>
        <v>0</v>
      </c>
      <c r="H12" s="95">
        <f t="shared" si="0"/>
        <v>236</v>
      </c>
      <c r="I12" s="95">
        <f t="shared" si="0"/>
        <v>355</v>
      </c>
      <c r="J12" s="96">
        <f t="shared" si="0"/>
        <v>591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0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7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64</v>
      </c>
      <c r="C11" s="90" t="s">
        <v>65</v>
      </c>
      <c r="D11" s="136">
        <v>493</v>
      </c>
      <c r="E11" s="136">
        <v>100</v>
      </c>
      <c r="F11" s="136">
        <v>1</v>
      </c>
      <c r="G11" s="92">
        <v>0</v>
      </c>
      <c r="H11" s="136">
        <v>647</v>
      </c>
      <c r="I11" s="136">
        <v>874</v>
      </c>
      <c r="J11" s="93">
        <f>H11+I11</f>
        <v>1521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493</v>
      </c>
      <c r="E12" s="95">
        <f t="shared" si="0"/>
        <v>100</v>
      </c>
      <c r="F12" s="95">
        <f t="shared" si="0"/>
        <v>1</v>
      </c>
      <c r="G12" s="95">
        <f t="shared" si="0"/>
        <v>0</v>
      </c>
      <c r="H12" s="95">
        <f t="shared" si="0"/>
        <v>647</v>
      </c>
      <c r="I12" s="95">
        <f t="shared" si="0"/>
        <v>874</v>
      </c>
      <c r="J12" s="96">
        <f t="shared" si="0"/>
        <v>1521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51.25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66</v>
      </c>
      <c r="C11" s="90" t="s">
        <v>67</v>
      </c>
      <c r="D11" s="136">
        <v>2264</v>
      </c>
      <c r="E11" s="136">
        <v>368</v>
      </c>
      <c r="F11" s="136">
        <v>223</v>
      </c>
      <c r="G11" s="92">
        <v>0</v>
      </c>
      <c r="H11" s="136">
        <v>3033</v>
      </c>
      <c r="I11" s="136">
        <v>3416</v>
      </c>
      <c r="J11" s="93">
        <f>H11+I11</f>
        <v>6449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2264</v>
      </c>
      <c r="E12" s="95">
        <f t="shared" si="0"/>
        <v>368</v>
      </c>
      <c r="F12" s="95">
        <f t="shared" si="0"/>
        <v>223</v>
      </c>
      <c r="G12" s="95">
        <f t="shared" si="0"/>
        <v>0</v>
      </c>
      <c r="H12" s="95">
        <f t="shared" si="0"/>
        <v>3033</v>
      </c>
      <c r="I12" s="95">
        <f t="shared" si="0"/>
        <v>3416</v>
      </c>
      <c r="J12" s="96">
        <f t="shared" si="0"/>
        <v>6449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447.57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69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68</v>
      </c>
      <c r="C11" s="90" t="s">
        <v>69</v>
      </c>
      <c r="D11" s="136">
        <v>261</v>
      </c>
      <c r="E11" s="136">
        <v>34</v>
      </c>
      <c r="F11" s="136">
        <v>22</v>
      </c>
      <c r="G11" s="92">
        <v>0</v>
      </c>
      <c r="H11" s="136">
        <v>288</v>
      </c>
      <c r="I11" s="136">
        <v>393</v>
      </c>
      <c r="J11" s="93">
        <f>H11+I11</f>
        <v>681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261</v>
      </c>
      <c r="E12" s="95">
        <f t="shared" si="0"/>
        <v>34</v>
      </c>
      <c r="F12" s="95">
        <f t="shared" si="0"/>
        <v>22</v>
      </c>
      <c r="G12" s="95">
        <f t="shared" si="0"/>
        <v>0</v>
      </c>
      <c r="H12" s="95">
        <f t="shared" si="0"/>
        <v>288</v>
      </c>
      <c r="I12" s="95">
        <f t="shared" si="0"/>
        <v>393</v>
      </c>
      <c r="J12" s="96">
        <f t="shared" si="0"/>
        <v>681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318.97000000000003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E42"/>
  <sheetViews>
    <sheetView showGridLines="0" topLeftCell="A28" workbookViewId="0">
      <selection activeCell="D16" sqref="D16"/>
    </sheetView>
  </sheetViews>
  <sheetFormatPr defaultColWidth="10.7109375" defaultRowHeight="12.75"/>
  <cols>
    <col min="1" max="2" width="20.7109375" style="86" customWidth="1"/>
    <col min="3" max="5" width="30.7109375" style="86" customWidth="1"/>
    <col min="6" max="16384" width="10.7109375" style="86"/>
  </cols>
  <sheetData>
    <row r="1" spans="1:5" s="145" customFormat="1" ht="30" customHeight="1">
      <c r="A1" s="145" t="s">
        <v>0</v>
      </c>
    </row>
    <row r="2" spans="1:5" s="145" customFormat="1" ht="30" customHeight="1">
      <c r="A2" s="202" t="s">
        <v>1</v>
      </c>
      <c r="B2" s="202"/>
      <c r="C2" s="141" t="s">
        <v>2</v>
      </c>
      <c r="D2" s="140"/>
    </row>
    <row r="3" spans="1:5" s="145" customFormat="1" ht="30" customHeight="1">
      <c r="A3" s="202" t="s">
        <v>3</v>
      </c>
      <c r="B3" s="202"/>
      <c r="C3" s="141" t="s">
        <v>4</v>
      </c>
      <c r="D3" s="140"/>
    </row>
    <row r="4" spans="1:5" s="145" customFormat="1" ht="39.75" customHeight="1">
      <c r="A4" s="5" t="s">
        <v>5</v>
      </c>
      <c r="B4" s="140"/>
      <c r="C4" s="142" t="s">
        <v>96</v>
      </c>
      <c r="D4" s="142" t="s">
        <v>97</v>
      </c>
    </row>
    <row r="5" spans="1:5" ht="15" customHeight="1"/>
    <row r="6" spans="1:5" s="138" customFormat="1" ht="30" customHeight="1">
      <c r="A6" s="203" t="s">
        <v>88</v>
      </c>
      <c r="B6" s="203"/>
      <c r="C6" s="203"/>
      <c r="D6" s="203"/>
      <c r="E6" s="203"/>
    </row>
    <row r="7" spans="1:5" ht="15" customHeight="1">
      <c r="A7" s="58"/>
      <c r="B7" s="58"/>
      <c r="C7" s="58"/>
      <c r="D7" s="58"/>
      <c r="E7" s="58"/>
    </row>
    <row r="8" spans="1:5" ht="15" customHeight="1"/>
    <row r="9" spans="1:5" ht="39.75" customHeight="1">
      <c r="A9" s="204" t="s">
        <v>8</v>
      </c>
      <c r="B9" s="205"/>
      <c r="C9" s="205" t="s">
        <v>89</v>
      </c>
      <c r="D9" s="205"/>
      <c r="E9" s="59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4</v>
      </c>
    </row>
    <row r="10" spans="1:5" ht="30" customHeight="1">
      <c r="A10" s="198" t="s">
        <v>10</v>
      </c>
      <c r="B10" s="200" t="s">
        <v>11</v>
      </c>
      <c r="C10" s="60" t="s">
        <v>14</v>
      </c>
      <c r="D10" s="60" t="s">
        <v>90</v>
      </c>
      <c r="E10" s="61" t="s">
        <v>91</v>
      </c>
    </row>
    <row r="11" spans="1:5" ht="15" customHeight="1">
      <c r="A11" s="199"/>
      <c r="B11" s="201"/>
      <c r="C11" s="62" t="s">
        <v>92</v>
      </c>
      <c r="D11" s="62" t="s">
        <v>93</v>
      </c>
      <c r="E11" s="63" t="s">
        <v>94</v>
      </c>
    </row>
    <row r="12" spans="1:5" s="64" customFormat="1" ht="24.75" customHeight="1">
      <c r="A12" s="65" t="s">
        <v>20</v>
      </c>
      <c r="B12" s="66" t="s">
        <v>21</v>
      </c>
      <c r="C12" s="67">
        <v>2</v>
      </c>
      <c r="D12" s="68">
        <v>441.14000000000004</v>
      </c>
      <c r="E12" s="69">
        <f t="shared" ref="E12:E40" si="0">ROUND(IFERROR((D12/C12)/$E$9,0),2)</f>
        <v>55.14</v>
      </c>
    </row>
    <row r="13" spans="1:5" s="64" customFormat="1" ht="24.75" customHeight="1">
      <c r="A13" s="70" t="s">
        <v>22</v>
      </c>
      <c r="B13" s="71" t="s">
        <v>23</v>
      </c>
      <c r="C13" s="72">
        <v>0</v>
      </c>
      <c r="D13" s="73">
        <v>0</v>
      </c>
      <c r="E13" s="74">
        <f t="shared" si="0"/>
        <v>0</v>
      </c>
    </row>
    <row r="14" spans="1:5" s="64" customFormat="1" ht="24.75" customHeight="1">
      <c r="A14" s="70" t="s">
        <v>24</v>
      </c>
      <c r="B14" s="71" t="s">
        <v>25</v>
      </c>
      <c r="C14" s="72">
        <v>45</v>
      </c>
      <c r="D14" s="73">
        <v>39402.44</v>
      </c>
      <c r="E14" s="74">
        <f t="shared" si="0"/>
        <v>218.9</v>
      </c>
    </row>
    <row r="15" spans="1:5" s="64" customFormat="1" ht="24.75" customHeight="1">
      <c r="A15" s="70" t="s">
        <v>26</v>
      </c>
      <c r="B15" s="71" t="s">
        <v>27</v>
      </c>
      <c r="C15" s="72">
        <v>8</v>
      </c>
      <c r="D15" s="73">
        <v>47010.9</v>
      </c>
      <c r="E15" s="74">
        <f t="shared" si="0"/>
        <v>1469.09</v>
      </c>
    </row>
    <row r="16" spans="1:5" s="64" customFormat="1" ht="24.75" customHeight="1">
      <c r="A16" s="70" t="s">
        <v>28</v>
      </c>
      <c r="B16" s="71" t="s">
        <v>29</v>
      </c>
      <c r="C16" s="72">
        <v>55</v>
      </c>
      <c r="D16" s="73">
        <v>102604</v>
      </c>
      <c r="E16" s="74">
        <f t="shared" si="0"/>
        <v>466.38</v>
      </c>
    </row>
    <row r="17" spans="1:5" s="64" customFormat="1" ht="24.75" customHeight="1">
      <c r="A17" s="70" t="s">
        <v>30</v>
      </c>
      <c r="B17" s="71" t="s">
        <v>31</v>
      </c>
      <c r="C17" s="72">
        <v>15</v>
      </c>
      <c r="D17" s="73">
        <v>12054.09</v>
      </c>
      <c r="E17" s="74">
        <f t="shared" si="0"/>
        <v>200.9</v>
      </c>
    </row>
    <row r="18" spans="1:5" s="64" customFormat="1" ht="24.75" customHeight="1">
      <c r="A18" s="70" t="s">
        <v>32</v>
      </c>
      <c r="B18" s="71" t="s">
        <v>33</v>
      </c>
      <c r="C18" s="72">
        <v>10</v>
      </c>
      <c r="D18" s="73">
        <v>5637.99</v>
      </c>
      <c r="E18" s="74">
        <f t="shared" si="0"/>
        <v>140.94999999999999</v>
      </c>
    </row>
    <row r="19" spans="1:5" s="64" customFormat="1" ht="24.75" customHeight="1">
      <c r="A19" s="70" t="s">
        <v>34</v>
      </c>
      <c r="B19" s="71" t="s">
        <v>35</v>
      </c>
      <c r="C19" s="72">
        <v>2</v>
      </c>
      <c r="D19" s="73">
        <v>927.03</v>
      </c>
      <c r="E19" s="74">
        <f t="shared" si="0"/>
        <v>115.88</v>
      </c>
    </row>
    <row r="20" spans="1:5" s="64" customFormat="1" ht="24.75" customHeight="1">
      <c r="A20" s="70" t="s">
        <v>36</v>
      </c>
      <c r="B20" s="71" t="s">
        <v>37</v>
      </c>
      <c r="C20" s="72">
        <v>11</v>
      </c>
      <c r="D20" s="73">
        <v>11244.95</v>
      </c>
      <c r="E20" s="74">
        <f t="shared" si="0"/>
        <v>255.57</v>
      </c>
    </row>
    <row r="21" spans="1:5" s="64" customFormat="1" ht="24.75" customHeight="1">
      <c r="A21" s="70" t="s">
        <v>38</v>
      </c>
      <c r="B21" s="71" t="s">
        <v>39</v>
      </c>
      <c r="C21" s="72">
        <v>7</v>
      </c>
      <c r="D21" s="73">
        <v>12614.48</v>
      </c>
      <c r="E21" s="74">
        <f t="shared" si="0"/>
        <v>450.52</v>
      </c>
    </row>
    <row r="22" spans="1:5" s="64" customFormat="1" ht="24.75" customHeight="1">
      <c r="A22" s="70" t="s">
        <v>40</v>
      </c>
      <c r="B22" s="71" t="s">
        <v>41</v>
      </c>
      <c r="C22" s="72">
        <v>0</v>
      </c>
      <c r="D22" s="73">
        <v>0</v>
      </c>
      <c r="E22" s="74">
        <f t="shared" si="0"/>
        <v>0</v>
      </c>
    </row>
    <row r="23" spans="1:5" s="64" customFormat="1" ht="24.75" customHeight="1">
      <c r="A23" s="70" t="s">
        <v>42</v>
      </c>
      <c r="B23" s="71" t="s">
        <v>43</v>
      </c>
      <c r="C23" s="72">
        <v>0</v>
      </c>
      <c r="D23" s="73">
        <v>0</v>
      </c>
      <c r="E23" s="74">
        <f t="shared" si="0"/>
        <v>0</v>
      </c>
    </row>
    <row r="24" spans="1:5" s="64" customFormat="1" ht="24.75" customHeight="1">
      <c r="A24" s="70" t="s">
        <v>44</v>
      </c>
      <c r="B24" s="71" t="s">
        <v>45</v>
      </c>
      <c r="C24" s="72">
        <v>60</v>
      </c>
      <c r="D24" s="73">
        <v>92105.62</v>
      </c>
      <c r="E24" s="74">
        <f t="shared" si="0"/>
        <v>383.77</v>
      </c>
    </row>
    <row r="25" spans="1:5" s="64" customFormat="1" ht="24.75" customHeight="1">
      <c r="A25" s="70" t="s">
        <v>46</v>
      </c>
      <c r="B25" s="71" t="s">
        <v>47</v>
      </c>
      <c r="C25" s="72">
        <v>13</v>
      </c>
      <c r="D25" s="73">
        <v>17160.12</v>
      </c>
      <c r="E25" s="74">
        <f t="shared" si="0"/>
        <v>330</v>
      </c>
    </row>
    <row r="26" spans="1:5" s="64" customFormat="1" ht="24.75" customHeight="1">
      <c r="A26" s="70" t="s">
        <v>48</v>
      </c>
      <c r="B26" s="71" t="s">
        <v>49</v>
      </c>
      <c r="C26" s="72">
        <v>1</v>
      </c>
      <c r="D26" s="73">
        <v>842.95</v>
      </c>
      <c r="E26" s="74">
        <f t="shared" si="0"/>
        <v>210.74</v>
      </c>
    </row>
    <row r="27" spans="1:5" s="64" customFormat="1" ht="24.75" customHeight="1">
      <c r="A27" s="70" t="s">
        <v>50</v>
      </c>
      <c r="B27" s="71" t="s">
        <v>51</v>
      </c>
      <c r="C27" s="72">
        <v>46</v>
      </c>
      <c r="D27" s="73">
        <v>65083.41</v>
      </c>
      <c r="E27" s="74">
        <f t="shared" si="0"/>
        <v>353.71</v>
      </c>
    </row>
    <row r="28" spans="1:5" s="64" customFormat="1" ht="24.75" customHeight="1">
      <c r="A28" s="70">
        <v>14117</v>
      </c>
      <c r="B28" s="71" t="s">
        <v>53</v>
      </c>
      <c r="C28" s="72">
        <v>40</v>
      </c>
      <c r="D28" s="73">
        <v>90557.64</v>
      </c>
      <c r="E28" s="74">
        <f t="shared" si="0"/>
        <v>565.99</v>
      </c>
    </row>
    <row r="29" spans="1:5" s="64" customFormat="1" ht="24.75" customHeight="1">
      <c r="A29" s="70" t="s">
        <v>54</v>
      </c>
      <c r="B29" s="71" t="s">
        <v>55</v>
      </c>
      <c r="C29" s="72">
        <v>11</v>
      </c>
      <c r="D29" s="73">
        <v>16938.89</v>
      </c>
      <c r="E29" s="74">
        <f t="shared" si="0"/>
        <v>384.97</v>
      </c>
    </row>
    <row r="30" spans="1:5" s="64" customFormat="1" ht="24.75" customHeight="1">
      <c r="A30" s="70" t="s">
        <v>56</v>
      </c>
      <c r="B30" s="71" t="s">
        <v>57</v>
      </c>
      <c r="C30" s="72">
        <v>404</v>
      </c>
      <c r="D30" s="73">
        <v>435567.33999999997</v>
      </c>
      <c r="E30" s="74">
        <f t="shared" si="0"/>
        <v>269.52999999999997</v>
      </c>
    </row>
    <row r="31" spans="1:5" s="64" customFormat="1" ht="24.75" customHeight="1">
      <c r="A31" s="70" t="s">
        <v>58</v>
      </c>
      <c r="B31" s="71" t="s">
        <v>59</v>
      </c>
      <c r="C31" s="72">
        <v>1</v>
      </c>
      <c r="D31" s="73">
        <v>495.03</v>
      </c>
      <c r="E31" s="74">
        <f t="shared" si="0"/>
        <v>123.76</v>
      </c>
    </row>
    <row r="32" spans="1:5" s="64" customFormat="1" ht="24.75" customHeight="1">
      <c r="A32" s="70">
        <v>14121</v>
      </c>
      <c r="B32" s="71" t="s">
        <v>61</v>
      </c>
      <c r="C32" s="72">
        <v>47</v>
      </c>
      <c r="D32" s="73">
        <v>76283</v>
      </c>
      <c r="E32" s="74">
        <f t="shared" si="0"/>
        <v>405.76</v>
      </c>
    </row>
    <row r="33" spans="1:5" s="64" customFormat="1" ht="24.75" customHeight="1">
      <c r="A33" s="70" t="s">
        <v>62</v>
      </c>
      <c r="B33" s="71" t="s">
        <v>63</v>
      </c>
      <c r="C33" s="72">
        <v>0</v>
      </c>
      <c r="D33" s="73">
        <v>0</v>
      </c>
      <c r="E33" s="74">
        <f t="shared" si="0"/>
        <v>0</v>
      </c>
    </row>
    <row r="34" spans="1:5" s="64" customFormat="1" ht="24.75" customHeight="1">
      <c r="A34" s="70" t="s">
        <v>64</v>
      </c>
      <c r="B34" s="71" t="s">
        <v>65</v>
      </c>
      <c r="C34" s="72">
        <v>1</v>
      </c>
      <c r="D34" s="73">
        <v>205</v>
      </c>
      <c r="E34" s="74">
        <f t="shared" si="0"/>
        <v>51.25</v>
      </c>
    </row>
    <row r="35" spans="1:5" s="64" customFormat="1" ht="24.75" customHeight="1">
      <c r="A35" s="70" t="s">
        <v>66</v>
      </c>
      <c r="B35" s="71" t="s">
        <v>67</v>
      </c>
      <c r="C35" s="72">
        <v>223</v>
      </c>
      <c r="D35" s="73">
        <v>399231.93999999994</v>
      </c>
      <c r="E35" s="74">
        <f t="shared" si="0"/>
        <v>447.57</v>
      </c>
    </row>
    <row r="36" spans="1:5" s="64" customFormat="1" ht="24.75" customHeight="1">
      <c r="A36" s="70" t="s">
        <v>68</v>
      </c>
      <c r="B36" s="71" t="s">
        <v>69</v>
      </c>
      <c r="C36" s="72">
        <v>22</v>
      </c>
      <c r="D36" s="73">
        <v>28069.399999999998</v>
      </c>
      <c r="E36" s="74">
        <f t="shared" si="0"/>
        <v>318.97000000000003</v>
      </c>
    </row>
    <row r="37" spans="1:5" s="64" customFormat="1" ht="24.75" customHeight="1">
      <c r="A37" s="70" t="s">
        <v>70</v>
      </c>
      <c r="B37" s="71" t="s">
        <v>71</v>
      </c>
      <c r="C37" s="72">
        <v>0</v>
      </c>
      <c r="D37" s="73">
        <v>0</v>
      </c>
      <c r="E37" s="74">
        <f t="shared" si="0"/>
        <v>0</v>
      </c>
    </row>
    <row r="38" spans="1:5" s="64" customFormat="1" ht="24.75" customHeight="1">
      <c r="A38" s="70" t="s">
        <v>72</v>
      </c>
      <c r="B38" s="71" t="s">
        <v>73</v>
      </c>
      <c r="C38" s="72">
        <v>0</v>
      </c>
      <c r="D38" s="73">
        <v>0</v>
      </c>
      <c r="E38" s="74">
        <f t="shared" si="0"/>
        <v>0</v>
      </c>
    </row>
    <row r="39" spans="1:5" s="64" customFormat="1" ht="24.75" customHeight="1">
      <c r="A39" s="75" t="s">
        <v>74</v>
      </c>
      <c r="B39" s="76" t="s">
        <v>75</v>
      </c>
      <c r="C39" s="77">
        <v>0</v>
      </c>
      <c r="D39" s="78">
        <v>0</v>
      </c>
      <c r="E39" s="79">
        <f t="shared" si="0"/>
        <v>0</v>
      </c>
    </row>
    <row r="40" spans="1:5" s="64" customFormat="1" ht="24.75" customHeight="1">
      <c r="A40" s="80">
        <v>14000</v>
      </c>
      <c r="B40" s="81" t="s">
        <v>95</v>
      </c>
      <c r="C40" s="82">
        <f>SUM(C12:C39)</f>
        <v>1024</v>
      </c>
      <c r="D40" s="83">
        <f>SUM(D12:D39)</f>
        <v>1454477.3599999999</v>
      </c>
      <c r="E40" s="84">
        <f t="shared" si="0"/>
        <v>355.1</v>
      </c>
    </row>
    <row r="41" spans="1:5" ht="19.5" customHeight="1">
      <c r="D41" s="85"/>
    </row>
    <row r="42" spans="1:5" ht="19.5" customHeight="1">
      <c r="D42" s="85"/>
    </row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11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71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70</v>
      </c>
      <c r="C11" s="90" t="s">
        <v>71</v>
      </c>
      <c r="D11" s="136">
        <v>274</v>
      </c>
      <c r="E11" s="136">
        <v>55</v>
      </c>
      <c r="F11" s="136">
        <v>0</v>
      </c>
      <c r="G11" s="92">
        <v>0</v>
      </c>
      <c r="H11" s="136">
        <v>251</v>
      </c>
      <c r="I11" s="136">
        <v>379</v>
      </c>
      <c r="J11" s="93">
        <f>H11+I11</f>
        <v>630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274</v>
      </c>
      <c r="E12" s="95">
        <f t="shared" si="0"/>
        <v>55</v>
      </c>
      <c r="F12" s="95">
        <f t="shared" si="0"/>
        <v>0</v>
      </c>
      <c r="G12" s="95">
        <f t="shared" si="0"/>
        <v>0</v>
      </c>
      <c r="H12" s="95">
        <f t="shared" si="0"/>
        <v>251</v>
      </c>
      <c r="I12" s="95">
        <f t="shared" si="0"/>
        <v>379</v>
      </c>
      <c r="J12" s="96">
        <f t="shared" si="0"/>
        <v>630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0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72</v>
      </c>
      <c r="C11" s="90" t="s">
        <v>73</v>
      </c>
      <c r="D11" s="136">
        <v>131</v>
      </c>
      <c r="E11" s="136">
        <v>29</v>
      </c>
      <c r="F11" s="136">
        <v>0</v>
      </c>
      <c r="G11" s="92">
        <v>0</v>
      </c>
      <c r="H11" s="136">
        <v>156</v>
      </c>
      <c r="I11" s="136">
        <v>357</v>
      </c>
      <c r="J11" s="93">
        <f>H11+I11</f>
        <v>513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131</v>
      </c>
      <c r="E12" s="95">
        <f t="shared" si="0"/>
        <v>29</v>
      </c>
      <c r="F12" s="95">
        <f t="shared" si="0"/>
        <v>0</v>
      </c>
      <c r="G12" s="95">
        <f t="shared" si="0"/>
        <v>0</v>
      </c>
      <c r="H12" s="95">
        <f t="shared" si="0"/>
        <v>156</v>
      </c>
      <c r="I12" s="95">
        <f t="shared" si="0"/>
        <v>357</v>
      </c>
      <c r="J12" s="96">
        <f t="shared" si="0"/>
        <v>513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0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2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75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74</v>
      </c>
      <c r="C11" s="90" t="s">
        <v>75</v>
      </c>
      <c r="D11" s="136">
        <v>145</v>
      </c>
      <c r="E11" s="136">
        <v>27</v>
      </c>
      <c r="F11" s="136">
        <v>0</v>
      </c>
      <c r="G11" s="92">
        <v>0</v>
      </c>
      <c r="H11" s="136">
        <v>143</v>
      </c>
      <c r="I11" s="136">
        <v>346</v>
      </c>
      <c r="J11" s="93">
        <f>H11+I11</f>
        <v>489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145</v>
      </c>
      <c r="E12" s="95">
        <f t="shared" si="0"/>
        <v>27</v>
      </c>
      <c r="F12" s="95">
        <f t="shared" si="0"/>
        <v>0</v>
      </c>
      <c r="G12" s="95">
        <f t="shared" si="0"/>
        <v>0</v>
      </c>
      <c r="H12" s="95">
        <f t="shared" si="0"/>
        <v>143</v>
      </c>
      <c r="I12" s="95">
        <f t="shared" si="0"/>
        <v>346</v>
      </c>
      <c r="J12" s="96">
        <f t="shared" si="0"/>
        <v>489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0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>
      <selection activeCell="F16" sqref="F16"/>
    </sheetView>
  </sheetViews>
  <sheetFormatPr defaultColWidth="10.7109375" defaultRowHeight="15"/>
  <cols>
    <col min="1" max="1" width="2.5703125" style="29" customWidth="1"/>
    <col min="2" max="2" width="40.7109375" style="29" customWidth="1"/>
    <col min="3" max="3" width="35.7109375" style="29" customWidth="1"/>
    <col min="4" max="10" width="20.7109375" style="29" customWidth="1"/>
    <col min="11" max="11" width="10.7109375" style="29" customWidth="1"/>
    <col min="12" max="16384" width="10.7109375" style="29"/>
  </cols>
  <sheetData>
    <row r="1" spans="2:10" s="3" customFormat="1" ht="49.5" customHeight="1">
      <c r="B1" s="87" t="s">
        <v>0</v>
      </c>
    </row>
    <row r="2" spans="2:10" s="6" customFormat="1" ht="30" customHeight="1">
      <c r="B2" s="6" t="s">
        <v>1</v>
      </c>
      <c r="C2" s="7" t="s">
        <v>2</v>
      </c>
    </row>
    <row r="3" spans="2:10" s="6" customFormat="1" ht="30" customHeight="1">
      <c r="B3" s="6" t="s">
        <v>3</v>
      </c>
      <c r="C3" s="33" t="s">
        <v>4</v>
      </c>
      <c r="D3" s="140"/>
    </row>
    <row r="4" spans="2:10" s="6" customFormat="1" ht="30" customHeight="1">
      <c r="B4" s="6" t="s">
        <v>5</v>
      </c>
      <c r="C4" s="143" t="s">
        <v>96</v>
      </c>
      <c r="D4" s="89" t="s">
        <v>97</v>
      </c>
    </row>
    <row r="5" spans="2:10" s="4" customFormat="1" ht="39.75" customHeight="1"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2:10" s="6" customFormat="1" ht="19.5" customHeight="1">
      <c r="B6" s="34"/>
      <c r="C6" s="34"/>
      <c r="D6" s="34"/>
      <c r="E6" s="34"/>
      <c r="F6" s="34"/>
      <c r="G6" s="34"/>
      <c r="H6" s="34"/>
      <c r="I6" s="34"/>
      <c r="J6" s="34"/>
    </row>
    <row r="7" spans="2:10" s="6" customFormat="1" ht="39.75" customHeight="1">
      <c r="B7" s="7" t="s">
        <v>7</v>
      </c>
    </row>
    <row r="8" spans="2:10" ht="39.75" customHeight="1"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2:10" ht="30" customHeight="1"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2:10" ht="30" customHeight="1"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2:10" ht="34.5" customHeight="1">
      <c r="B11" s="90">
        <v>14000</v>
      </c>
      <c r="C11" s="90" t="s">
        <v>95</v>
      </c>
      <c r="D11" s="91">
        <f>SUM('TSE:TRE-AP'!D11)</f>
        <v>17100</v>
      </c>
      <c r="E11" s="91">
        <f>SUM('TSE:TRE-AP'!E11)</f>
        <v>3245</v>
      </c>
      <c r="F11" s="91">
        <f>SUM('TSE:TRE-AP'!F11)</f>
        <v>1024</v>
      </c>
      <c r="G11" s="92">
        <v>0</v>
      </c>
      <c r="H11" s="91">
        <f>SUM('TSE:TRE-AP'!H11)</f>
        <v>19681</v>
      </c>
      <c r="I11" s="91">
        <f>SUM('TSE:TRE-AP'!I11)</f>
        <v>26485</v>
      </c>
      <c r="J11" s="93">
        <f>H11+I11</f>
        <v>46166</v>
      </c>
    </row>
    <row r="12" spans="2:10" ht="34.5" customHeight="1">
      <c r="B12" s="209" t="s">
        <v>19</v>
      </c>
      <c r="C12" s="210"/>
      <c r="D12" s="95">
        <f t="shared" ref="D12:J12" si="0">SUM(D11:D11)</f>
        <v>17100</v>
      </c>
      <c r="E12" s="95">
        <f t="shared" si="0"/>
        <v>3245</v>
      </c>
      <c r="F12" s="95">
        <f t="shared" si="0"/>
        <v>1024</v>
      </c>
      <c r="G12" s="95">
        <f t="shared" si="0"/>
        <v>0</v>
      </c>
      <c r="H12" s="95">
        <f t="shared" si="0"/>
        <v>19681</v>
      </c>
      <c r="I12" s="95">
        <f t="shared" si="0"/>
        <v>26485</v>
      </c>
      <c r="J12" s="96">
        <f t="shared" si="0"/>
        <v>46166</v>
      </c>
    </row>
    <row r="13" spans="2:10" ht="30" customHeight="1">
      <c r="B13" s="211"/>
      <c r="C13" s="211"/>
      <c r="D13" s="211"/>
      <c r="E13" s="211"/>
      <c r="F13" s="211"/>
      <c r="G13" s="211"/>
      <c r="H13" s="211"/>
      <c r="I13" s="211"/>
      <c r="J13" s="211"/>
    </row>
    <row r="14" spans="2:10" ht="30" customHeight="1">
      <c r="B14" s="212" t="s">
        <v>98</v>
      </c>
      <c r="C14" s="212"/>
      <c r="D14" s="212"/>
      <c r="E14" s="212"/>
      <c r="F14" s="212"/>
      <c r="G14" s="212"/>
      <c r="H14" s="212"/>
      <c r="I14" s="212"/>
      <c r="J14" s="212"/>
    </row>
    <row r="15" spans="2:10" ht="39.75" customHeight="1"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2:10" ht="34.5" customHeight="1">
      <c r="B16" s="206" t="s">
        <v>79</v>
      </c>
      <c r="C16" s="207"/>
      <c r="D16" s="161">
        <v>1182.74</v>
      </c>
      <c r="E16" s="162"/>
      <c r="F16" s="168" t="s">
        <v>110</v>
      </c>
      <c r="G16" s="163"/>
      <c r="H16" s="99"/>
      <c r="I16" s="99"/>
      <c r="J16" s="99"/>
    </row>
    <row r="17" spans="2:10" ht="34.5" customHeight="1">
      <c r="B17" s="206" t="s">
        <v>80</v>
      </c>
      <c r="C17" s="207"/>
      <c r="D17" s="161">
        <v>935.22</v>
      </c>
      <c r="E17" s="162"/>
      <c r="F17" s="168" t="s">
        <v>111</v>
      </c>
      <c r="G17" s="163"/>
      <c r="H17" s="99"/>
      <c r="I17" s="99"/>
      <c r="J17" s="99"/>
    </row>
    <row r="18" spans="2:10" ht="34.5" customHeight="1">
      <c r="B18" s="206" t="s">
        <v>102</v>
      </c>
      <c r="C18" s="207"/>
      <c r="D18" s="97">
        <v>355.1</v>
      </c>
      <c r="E18" s="98"/>
      <c r="F18" s="99" t="s">
        <v>103</v>
      </c>
      <c r="G18" s="99"/>
      <c r="H18" s="99"/>
      <c r="I18" s="99"/>
      <c r="J18" s="99"/>
    </row>
    <row r="19" spans="2:10" ht="34.5" customHeight="1">
      <c r="B19" s="206" t="s">
        <v>82</v>
      </c>
      <c r="C19" s="207"/>
      <c r="D19" s="100" t="s">
        <v>104</v>
      </c>
      <c r="E19" s="98"/>
      <c r="F19" s="99" t="s">
        <v>105</v>
      </c>
      <c r="G19" s="99"/>
      <c r="H19" s="99"/>
      <c r="I19" s="99"/>
      <c r="J19" s="99"/>
    </row>
    <row r="20" spans="2:10" ht="34.5" customHeight="1">
      <c r="B20" s="206" t="s">
        <v>106</v>
      </c>
      <c r="C20" s="207"/>
      <c r="D20" s="97">
        <f>IF(C11="TSE",508.16,401.81)</f>
        <v>401.81</v>
      </c>
      <c r="E20" s="98"/>
      <c r="F20" s="99" t="s">
        <v>103</v>
      </c>
      <c r="G20" s="99"/>
      <c r="H20" s="99"/>
      <c r="I20" s="99"/>
      <c r="J20" s="99"/>
    </row>
    <row r="21" spans="2:10" ht="19.5" customHeight="1"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2:10" ht="33.75" customHeight="1"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4" spans="2:10" ht="19.5" customHeight="1">
      <c r="H24" s="104"/>
    </row>
  </sheetData>
  <mergeCells count="21"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  <mergeCell ref="B12:C12"/>
    <mergeCell ref="B13:J13"/>
    <mergeCell ref="B14:J14"/>
    <mergeCell ref="B15:C15"/>
    <mergeCell ref="E15:J15"/>
    <mergeCell ref="B16:C16"/>
    <mergeCell ref="B20:C20"/>
    <mergeCell ref="B22:J22"/>
    <mergeCell ref="B17:C17"/>
    <mergeCell ref="B18:C18"/>
    <mergeCell ref="B19:C19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25"/>
  <sheetViews>
    <sheetView showGridLines="0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105"/>
      <c r="B1" s="106" t="s">
        <v>0</v>
      </c>
      <c r="C1" s="105"/>
      <c r="D1" s="105"/>
      <c r="E1" s="105"/>
      <c r="F1" s="105"/>
      <c r="G1" s="105"/>
      <c r="H1" s="105"/>
      <c r="I1" s="105"/>
      <c r="J1" s="105"/>
    </row>
    <row r="2" spans="1:10" ht="30" customHeight="1">
      <c r="A2" s="107"/>
      <c r="B2" s="107" t="s">
        <v>1</v>
      </c>
      <c r="C2" s="108" t="s">
        <v>2</v>
      </c>
      <c r="D2" s="107"/>
      <c r="E2" s="107"/>
      <c r="F2" s="107"/>
      <c r="G2" s="107"/>
      <c r="H2" s="107"/>
      <c r="I2" s="107"/>
      <c r="J2" s="107"/>
    </row>
    <row r="3" spans="1:10" ht="30" customHeight="1">
      <c r="A3" s="107"/>
      <c r="B3" s="107" t="s">
        <v>3</v>
      </c>
      <c r="C3" s="109" t="s">
        <v>21</v>
      </c>
      <c r="D3" s="107"/>
      <c r="E3" s="107"/>
      <c r="F3" s="107"/>
      <c r="G3" s="107"/>
      <c r="H3" s="107"/>
      <c r="I3" s="107"/>
      <c r="J3" s="107"/>
    </row>
    <row r="4" spans="1:10" ht="30" customHeight="1">
      <c r="A4" s="107"/>
      <c r="B4" s="107" t="s">
        <v>5</v>
      </c>
      <c r="C4" s="110" t="s">
        <v>96</v>
      </c>
      <c r="D4" s="111" t="s">
        <v>97</v>
      </c>
      <c r="E4" s="107"/>
      <c r="F4" s="107"/>
      <c r="G4" s="107"/>
      <c r="H4" s="107"/>
      <c r="I4" s="107"/>
      <c r="J4" s="107"/>
    </row>
    <row r="5" spans="1:10" ht="39.75" customHeight="1">
      <c r="A5" s="112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107"/>
      <c r="B6" s="113"/>
      <c r="C6" s="113"/>
      <c r="D6" s="113"/>
      <c r="E6" s="113"/>
      <c r="F6" s="113"/>
      <c r="G6" s="113"/>
      <c r="H6" s="113"/>
      <c r="I6" s="113"/>
      <c r="J6" s="113"/>
    </row>
    <row r="7" spans="1:10" ht="39.75" customHeight="1">
      <c r="A7" s="107"/>
      <c r="B7" s="108" t="s">
        <v>7</v>
      </c>
      <c r="C7" s="107"/>
      <c r="D7" s="107"/>
      <c r="E7" s="107"/>
      <c r="F7" s="107"/>
      <c r="G7" s="107"/>
      <c r="H7" s="107"/>
      <c r="I7" s="107"/>
      <c r="J7" s="107"/>
    </row>
    <row r="8" spans="1:10" ht="39.75" customHeight="1">
      <c r="A8" s="114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114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114"/>
      <c r="B10" s="182"/>
      <c r="C10" s="178"/>
      <c r="D10" s="178"/>
      <c r="E10" s="178"/>
      <c r="F10" s="178"/>
      <c r="G10" s="178"/>
      <c r="H10" s="115" t="s">
        <v>17</v>
      </c>
      <c r="I10" s="115" t="s">
        <v>18</v>
      </c>
      <c r="J10" s="116" t="s">
        <v>19</v>
      </c>
    </row>
    <row r="11" spans="1:10" ht="34.5" customHeight="1">
      <c r="A11" s="114"/>
      <c r="B11" s="117" t="s">
        <v>20</v>
      </c>
      <c r="C11" s="117" t="s">
        <v>21</v>
      </c>
      <c r="D11" s="118">
        <v>904</v>
      </c>
      <c r="E11" s="119">
        <v>191</v>
      </c>
      <c r="F11" s="120">
        <v>2</v>
      </c>
      <c r="G11" s="121">
        <v>0</v>
      </c>
      <c r="H11" s="122">
        <v>1209</v>
      </c>
      <c r="I11" s="123">
        <v>1991</v>
      </c>
      <c r="J11" s="124">
        <f>H11+I11</f>
        <v>3200</v>
      </c>
    </row>
    <row r="12" spans="1:10" ht="34.5" customHeight="1">
      <c r="A12" s="114"/>
      <c r="B12" s="209" t="s">
        <v>19</v>
      </c>
      <c r="C12" s="210"/>
      <c r="D12" s="126">
        <f t="shared" ref="D12:J12" si="0">SUM(D11:D11)</f>
        <v>904</v>
      </c>
      <c r="E12" s="126">
        <f t="shared" si="0"/>
        <v>191</v>
      </c>
      <c r="F12" s="126">
        <f t="shared" si="0"/>
        <v>2</v>
      </c>
      <c r="G12" s="126">
        <f t="shared" si="0"/>
        <v>0</v>
      </c>
      <c r="H12" s="126">
        <f t="shared" si="0"/>
        <v>1209</v>
      </c>
      <c r="I12" s="126">
        <f t="shared" si="0"/>
        <v>1991</v>
      </c>
      <c r="J12" s="127">
        <f t="shared" si="0"/>
        <v>3200</v>
      </c>
    </row>
    <row r="13" spans="1:10" ht="30" customHeight="1">
      <c r="A13" s="114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114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114"/>
      <c r="B15" s="172" t="s">
        <v>99</v>
      </c>
      <c r="C15" s="173"/>
      <c r="D15" s="125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114"/>
      <c r="B16" s="206" t="s">
        <v>79</v>
      </c>
      <c r="C16" s="207"/>
      <c r="D16" s="128">
        <v>1182.74</v>
      </c>
      <c r="E16" s="129"/>
      <c r="F16" s="168" t="s">
        <v>110</v>
      </c>
      <c r="G16" s="130"/>
      <c r="H16" s="130"/>
      <c r="I16" s="130"/>
      <c r="J16" s="130"/>
    </row>
    <row r="17" spans="1:10" ht="34.5" customHeight="1">
      <c r="A17" s="114"/>
      <c r="B17" s="206" t="s">
        <v>80</v>
      </c>
      <c r="C17" s="207"/>
      <c r="D17" s="128">
        <v>935.22</v>
      </c>
      <c r="E17" s="129"/>
      <c r="F17" s="168" t="s">
        <v>111</v>
      </c>
      <c r="G17" s="130"/>
      <c r="H17" s="130"/>
      <c r="I17" s="130"/>
      <c r="J17" s="130"/>
    </row>
    <row r="18" spans="1:10" ht="34.5" customHeight="1">
      <c r="A18" s="114"/>
      <c r="B18" s="206" t="s">
        <v>112</v>
      </c>
      <c r="C18" s="207"/>
      <c r="D18" s="128">
        <v>55.14</v>
      </c>
      <c r="E18" s="129"/>
      <c r="F18" s="130" t="s">
        <v>103</v>
      </c>
      <c r="G18" s="130"/>
      <c r="H18" s="130"/>
      <c r="I18" s="130"/>
      <c r="J18" s="130"/>
    </row>
    <row r="19" spans="1:10" ht="34.5" customHeight="1">
      <c r="A19" s="114"/>
      <c r="B19" s="206" t="s">
        <v>82</v>
      </c>
      <c r="C19" s="207"/>
      <c r="D19" s="128" t="s">
        <v>104</v>
      </c>
      <c r="E19" s="129"/>
      <c r="F19" s="130" t="s">
        <v>105</v>
      </c>
      <c r="G19" s="130"/>
      <c r="H19" s="130"/>
      <c r="I19" s="130"/>
      <c r="J19" s="130"/>
    </row>
    <row r="20" spans="1:10" ht="34.5" customHeight="1">
      <c r="A20" s="114"/>
      <c r="B20" s="206" t="s">
        <v>106</v>
      </c>
      <c r="C20" s="207"/>
      <c r="D20" s="128">
        <v>586.91999999999996</v>
      </c>
      <c r="E20" s="129"/>
      <c r="F20" s="130" t="s">
        <v>103</v>
      </c>
      <c r="G20" s="130"/>
      <c r="H20" s="130"/>
      <c r="I20" s="130"/>
      <c r="J20" s="130"/>
    </row>
    <row r="21" spans="1:10" ht="19.5" customHeight="1">
      <c r="A21" s="114"/>
      <c r="B21" s="131" t="s">
        <v>107</v>
      </c>
      <c r="C21" s="132"/>
      <c r="D21" s="132"/>
      <c r="E21" s="133"/>
      <c r="F21" s="133"/>
      <c r="G21" s="133"/>
      <c r="H21" s="133"/>
      <c r="I21" s="133"/>
      <c r="J21" s="133"/>
    </row>
    <row r="22" spans="1:10" ht="33.75" customHeight="1">
      <c r="A22" s="114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114"/>
      <c r="B23" s="114"/>
      <c r="C23" s="114"/>
      <c r="D23" s="114"/>
      <c r="E23" s="114"/>
      <c r="F23" s="114"/>
      <c r="G23" s="114"/>
      <c r="H23" s="114"/>
      <c r="I23" s="114"/>
      <c r="J23" s="114"/>
    </row>
    <row r="24" spans="1:10" ht="19.5" customHeight="1">
      <c r="A24" s="114"/>
      <c r="B24" s="114"/>
      <c r="C24" s="114"/>
      <c r="D24" s="114"/>
      <c r="E24" s="114"/>
      <c r="F24" s="114"/>
      <c r="G24" s="114"/>
      <c r="H24" s="134"/>
      <c r="I24" s="114"/>
      <c r="J24" s="114"/>
    </row>
    <row r="25" spans="1:10" ht="19.5" customHeight="1">
      <c r="A25" s="114"/>
      <c r="B25" s="114"/>
      <c r="C25" s="114"/>
      <c r="D25" s="114"/>
      <c r="E25" s="114"/>
      <c r="F25" s="114"/>
      <c r="G25" s="114"/>
      <c r="H25" s="114"/>
      <c r="I25" s="114"/>
      <c r="J25" s="114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4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23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22</v>
      </c>
      <c r="C11" s="90" t="s">
        <v>23</v>
      </c>
      <c r="D11" s="136">
        <v>130</v>
      </c>
      <c r="E11" s="136">
        <v>35</v>
      </c>
      <c r="F11" s="136">
        <v>0</v>
      </c>
      <c r="G11" s="92">
        <v>0</v>
      </c>
      <c r="H11" s="136">
        <v>141</v>
      </c>
      <c r="I11" s="136">
        <v>271</v>
      </c>
      <c r="J11" s="93">
        <f>H11+I11</f>
        <v>412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130</v>
      </c>
      <c r="E12" s="95">
        <f t="shared" si="0"/>
        <v>35</v>
      </c>
      <c r="F12" s="95">
        <f t="shared" si="0"/>
        <v>0</v>
      </c>
      <c r="G12" s="95">
        <f t="shared" si="0"/>
        <v>0</v>
      </c>
      <c r="H12" s="95">
        <f t="shared" si="0"/>
        <v>141</v>
      </c>
      <c r="I12" s="95">
        <f t="shared" si="0"/>
        <v>271</v>
      </c>
      <c r="J12" s="96">
        <f t="shared" si="0"/>
        <v>412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0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4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25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24</v>
      </c>
      <c r="C11" s="90" t="s">
        <v>25</v>
      </c>
      <c r="D11" s="136">
        <v>309</v>
      </c>
      <c r="E11" s="136">
        <v>67</v>
      </c>
      <c r="F11" s="136">
        <v>45</v>
      </c>
      <c r="G11" s="92">
        <v>0</v>
      </c>
      <c r="H11" s="136">
        <v>352</v>
      </c>
      <c r="I11" s="136">
        <v>515</v>
      </c>
      <c r="J11" s="93">
        <f>H11+I11</f>
        <v>867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309</v>
      </c>
      <c r="E12" s="95">
        <f t="shared" si="0"/>
        <v>67</v>
      </c>
      <c r="F12" s="95">
        <f t="shared" si="0"/>
        <v>45</v>
      </c>
      <c r="G12" s="95">
        <f t="shared" si="0"/>
        <v>0</v>
      </c>
      <c r="H12" s="95">
        <f t="shared" si="0"/>
        <v>352</v>
      </c>
      <c r="I12" s="95">
        <f t="shared" si="0"/>
        <v>515</v>
      </c>
      <c r="J12" s="96">
        <f t="shared" si="0"/>
        <v>867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218.9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7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27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26</v>
      </c>
      <c r="C11" s="90" t="s">
        <v>27</v>
      </c>
      <c r="D11" s="136">
        <v>368</v>
      </c>
      <c r="E11" s="136">
        <v>68</v>
      </c>
      <c r="F11" s="136">
        <v>8</v>
      </c>
      <c r="G11" s="92">
        <v>0</v>
      </c>
      <c r="H11" s="136">
        <v>397</v>
      </c>
      <c r="I11" s="136">
        <v>847</v>
      </c>
      <c r="J11" s="93">
        <f>H11+I11</f>
        <v>1244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368</v>
      </c>
      <c r="E12" s="95">
        <f t="shared" si="0"/>
        <v>68</v>
      </c>
      <c r="F12" s="95">
        <f t="shared" si="0"/>
        <v>8</v>
      </c>
      <c r="G12" s="95">
        <f t="shared" si="0"/>
        <v>0</v>
      </c>
      <c r="H12" s="95">
        <f t="shared" si="0"/>
        <v>397</v>
      </c>
      <c r="I12" s="95">
        <f t="shared" si="0"/>
        <v>847</v>
      </c>
      <c r="J12" s="96">
        <f t="shared" si="0"/>
        <v>1244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1469.09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25"/>
  <sheetViews>
    <sheetView showGridLines="0" topLeftCell="A4" workbookViewId="0">
      <selection activeCell="F16" sqref="F16"/>
    </sheetView>
  </sheetViews>
  <sheetFormatPr defaultColWidth="10.7109375" defaultRowHeight="12.75"/>
  <cols>
    <col min="1" max="1" width="2.5703125" style="64" customWidth="1"/>
    <col min="2" max="2" width="40.7109375" style="64" customWidth="1"/>
    <col min="3" max="3" width="35.7109375" style="64" customWidth="1"/>
    <col min="4" max="10" width="20.7109375" style="64" customWidth="1"/>
    <col min="11" max="11" width="10.7109375" style="64" customWidth="1"/>
    <col min="12" max="16384" width="10.7109375" style="64"/>
  </cols>
  <sheetData>
    <row r="1" spans="1:10" ht="49.5" customHeight="1">
      <c r="A1" s="3"/>
      <c r="B1" s="87" t="s">
        <v>0</v>
      </c>
      <c r="C1" s="3"/>
      <c r="D1" s="3"/>
      <c r="E1" s="3"/>
      <c r="F1" s="3"/>
      <c r="G1" s="3"/>
      <c r="H1" s="3"/>
      <c r="I1" s="3"/>
      <c r="J1" s="3"/>
    </row>
    <row r="2" spans="1:10" ht="30" customHeight="1">
      <c r="A2" s="6"/>
      <c r="B2" s="6" t="s">
        <v>1</v>
      </c>
      <c r="C2" s="7" t="s">
        <v>2</v>
      </c>
      <c r="D2" s="6"/>
      <c r="E2" s="6"/>
      <c r="F2" s="6"/>
      <c r="G2" s="6"/>
      <c r="H2" s="6"/>
      <c r="I2" s="6"/>
      <c r="J2" s="6"/>
    </row>
    <row r="3" spans="1:10" ht="30" customHeight="1">
      <c r="A3" s="6"/>
      <c r="B3" s="6" t="s">
        <v>3</v>
      </c>
      <c r="C3" s="8" t="s">
        <v>29</v>
      </c>
      <c r="D3" s="6"/>
      <c r="E3" s="6"/>
      <c r="F3" s="6"/>
      <c r="G3" s="6"/>
      <c r="H3" s="6"/>
      <c r="I3" s="6"/>
      <c r="J3" s="6"/>
    </row>
    <row r="4" spans="1:10" ht="30" customHeight="1">
      <c r="A4" s="6"/>
      <c r="B4" s="6" t="s">
        <v>5</v>
      </c>
      <c r="C4" s="88" t="s">
        <v>96</v>
      </c>
      <c r="D4" s="135" t="s">
        <v>97</v>
      </c>
      <c r="E4" s="6"/>
      <c r="F4" s="6"/>
      <c r="G4" s="6"/>
      <c r="H4" s="6"/>
      <c r="I4" s="6"/>
      <c r="J4" s="6"/>
    </row>
    <row r="5" spans="1:10" ht="39.75" customHeight="1">
      <c r="A5" s="4"/>
      <c r="B5" s="174" t="s">
        <v>6</v>
      </c>
      <c r="C5" s="174"/>
      <c r="D5" s="174"/>
      <c r="E5" s="174"/>
      <c r="F5" s="174"/>
      <c r="G5" s="174"/>
      <c r="H5" s="174"/>
      <c r="I5" s="174"/>
      <c r="J5" s="174"/>
    </row>
    <row r="6" spans="1:10" ht="19.5" customHeight="1">
      <c r="A6" s="6"/>
      <c r="B6" s="34"/>
      <c r="C6" s="34"/>
      <c r="D6" s="34"/>
      <c r="E6" s="34"/>
      <c r="F6" s="34"/>
      <c r="G6" s="34"/>
      <c r="H6" s="34"/>
      <c r="I6" s="34"/>
      <c r="J6" s="34"/>
    </row>
    <row r="7" spans="1:10" ht="39.75" customHeight="1">
      <c r="A7" s="6"/>
      <c r="B7" s="7" t="s">
        <v>7</v>
      </c>
      <c r="C7" s="6"/>
      <c r="D7" s="6"/>
      <c r="E7" s="6"/>
      <c r="F7" s="6"/>
      <c r="G7" s="6"/>
      <c r="H7" s="6"/>
      <c r="I7" s="6"/>
      <c r="J7" s="6"/>
    </row>
    <row r="8" spans="1:10" ht="39.75" customHeight="1">
      <c r="A8" s="29"/>
      <c r="B8" s="183" t="s">
        <v>8</v>
      </c>
      <c r="C8" s="175"/>
      <c r="D8" s="175" t="s">
        <v>9</v>
      </c>
      <c r="E8" s="175"/>
      <c r="F8" s="175"/>
      <c r="G8" s="175"/>
      <c r="H8" s="175"/>
      <c r="I8" s="175"/>
      <c r="J8" s="176"/>
    </row>
    <row r="9" spans="1:10" ht="30" customHeight="1">
      <c r="A9" s="29"/>
      <c r="B9" s="181" t="s">
        <v>10</v>
      </c>
      <c r="C9" s="177" t="s">
        <v>11</v>
      </c>
      <c r="D9" s="177" t="s">
        <v>12</v>
      </c>
      <c r="E9" s="177" t="s">
        <v>13</v>
      </c>
      <c r="F9" s="177" t="s">
        <v>14</v>
      </c>
      <c r="G9" s="177" t="s">
        <v>15</v>
      </c>
      <c r="H9" s="177" t="s">
        <v>16</v>
      </c>
      <c r="I9" s="177"/>
      <c r="J9" s="179"/>
    </row>
    <row r="10" spans="1:10" ht="30" customHeight="1">
      <c r="A10" s="29"/>
      <c r="B10" s="182"/>
      <c r="C10" s="178"/>
      <c r="D10" s="178"/>
      <c r="E10" s="178"/>
      <c r="F10" s="178"/>
      <c r="G10" s="178"/>
      <c r="H10" s="11" t="s">
        <v>17</v>
      </c>
      <c r="I10" s="11" t="s">
        <v>18</v>
      </c>
      <c r="J10" s="13" t="s">
        <v>19</v>
      </c>
    </row>
    <row r="11" spans="1:10" ht="34.5" customHeight="1">
      <c r="A11" s="29"/>
      <c r="B11" s="90" t="s">
        <v>28</v>
      </c>
      <c r="C11" s="90" t="s">
        <v>29</v>
      </c>
      <c r="D11" s="136">
        <v>961</v>
      </c>
      <c r="E11" s="136">
        <v>147</v>
      </c>
      <c r="F11" s="136">
        <v>55</v>
      </c>
      <c r="G11" s="92">
        <v>0</v>
      </c>
      <c r="H11" s="136">
        <v>970</v>
      </c>
      <c r="I11" s="136">
        <v>958</v>
      </c>
      <c r="J11" s="93">
        <f>H11+I11</f>
        <v>1928</v>
      </c>
    </row>
    <row r="12" spans="1:10" ht="34.5" customHeight="1">
      <c r="A12" s="29"/>
      <c r="B12" s="209" t="s">
        <v>19</v>
      </c>
      <c r="C12" s="210"/>
      <c r="D12" s="95">
        <f t="shared" ref="D12:J12" si="0">SUM(D11:D11)</f>
        <v>961</v>
      </c>
      <c r="E12" s="95">
        <f t="shared" si="0"/>
        <v>147</v>
      </c>
      <c r="F12" s="95">
        <f t="shared" si="0"/>
        <v>55</v>
      </c>
      <c r="G12" s="95">
        <f t="shared" si="0"/>
        <v>0</v>
      </c>
      <c r="H12" s="95">
        <f t="shared" si="0"/>
        <v>970</v>
      </c>
      <c r="I12" s="95">
        <f t="shared" si="0"/>
        <v>958</v>
      </c>
      <c r="J12" s="96">
        <f t="shared" si="0"/>
        <v>1928</v>
      </c>
    </row>
    <row r="13" spans="1:10" ht="30" customHeight="1">
      <c r="A13" s="29"/>
      <c r="B13" s="211"/>
      <c r="C13" s="211"/>
      <c r="D13" s="211"/>
      <c r="E13" s="211"/>
      <c r="F13" s="211"/>
      <c r="G13" s="211"/>
      <c r="H13" s="211"/>
      <c r="I13" s="211"/>
      <c r="J13" s="211"/>
    </row>
    <row r="14" spans="1:10" ht="30" customHeight="1">
      <c r="A14" s="29"/>
      <c r="B14" s="212" t="s">
        <v>109</v>
      </c>
      <c r="C14" s="212"/>
      <c r="D14" s="212"/>
      <c r="E14" s="212"/>
      <c r="F14" s="212"/>
      <c r="G14" s="212"/>
      <c r="H14" s="212"/>
      <c r="I14" s="212"/>
      <c r="J14" s="212"/>
    </row>
    <row r="15" spans="1:10" ht="39.75" customHeight="1">
      <c r="A15" s="29"/>
      <c r="B15" s="172" t="s">
        <v>99</v>
      </c>
      <c r="C15" s="173"/>
      <c r="D15" s="94" t="s">
        <v>100</v>
      </c>
      <c r="E15" s="173" t="s">
        <v>101</v>
      </c>
      <c r="F15" s="173"/>
      <c r="G15" s="173"/>
      <c r="H15" s="173"/>
      <c r="I15" s="173"/>
      <c r="J15" s="213"/>
    </row>
    <row r="16" spans="1:10" ht="34.5" customHeight="1">
      <c r="A16" s="29"/>
      <c r="B16" s="206" t="s">
        <v>79</v>
      </c>
      <c r="C16" s="207"/>
      <c r="D16" s="137">
        <v>1182.74</v>
      </c>
      <c r="E16" s="98"/>
      <c r="F16" s="99" t="s">
        <v>110</v>
      </c>
      <c r="G16" s="99"/>
      <c r="H16" s="99"/>
      <c r="I16" s="99"/>
      <c r="J16" s="99"/>
    </row>
    <row r="17" spans="1:10" ht="34.5" customHeight="1">
      <c r="A17" s="29"/>
      <c r="B17" s="206" t="s">
        <v>80</v>
      </c>
      <c r="C17" s="207"/>
      <c r="D17" s="137">
        <v>935.22</v>
      </c>
      <c r="E17" s="98"/>
      <c r="F17" s="99" t="s">
        <v>111</v>
      </c>
      <c r="G17" s="99"/>
      <c r="H17" s="99"/>
      <c r="I17" s="99"/>
      <c r="J17" s="99"/>
    </row>
    <row r="18" spans="1:10" ht="34.5" customHeight="1">
      <c r="A18" s="29"/>
      <c r="B18" s="206" t="s">
        <v>112</v>
      </c>
      <c r="C18" s="207"/>
      <c r="D18" s="161">
        <v>466.38</v>
      </c>
      <c r="E18" s="98"/>
      <c r="F18" s="99" t="s">
        <v>103</v>
      </c>
      <c r="G18" s="99"/>
      <c r="H18" s="99"/>
      <c r="I18" s="99"/>
      <c r="J18" s="99"/>
    </row>
    <row r="19" spans="1:10" ht="34.5" customHeight="1">
      <c r="A19" s="29"/>
      <c r="B19" s="206" t="s">
        <v>82</v>
      </c>
      <c r="C19" s="207"/>
      <c r="D19" s="137" t="s">
        <v>104</v>
      </c>
      <c r="E19" s="98"/>
      <c r="F19" s="99" t="s">
        <v>105</v>
      </c>
      <c r="G19" s="99"/>
      <c r="H19" s="99"/>
      <c r="I19" s="99"/>
      <c r="J19" s="99"/>
    </row>
    <row r="20" spans="1:10" ht="34.5" customHeight="1">
      <c r="A20" s="29"/>
      <c r="B20" s="206" t="s">
        <v>106</v>
      </c>
      <c r="C20" s="207"/>
      <c r="D20" s="137">
        <v>586.91999999999996</v>
      </c>
      <c r="E20" s="98"/>
      <c r="F20" s="99" t="s">
        <v>103</v>
      </c>
      <c r="G20" s="99"/>
      <c r="H20" s="99"/>
      <c r="I20" s="99"/>
      <c r="J20" s="99"/>
    </row>
    <row r="21" spans="1:10" ht="19.5" customHeight="1">
      <c r="A21" s="29"/>
      <c r="B21" s="101" t="s">
        <v>107</v>
      </c>
      <c r="C21" s="102"/>
      <c r="D21" s="102"/>
      <c r="E21" s="103"/>
      <c r="F21" s="103"/>
      <c r="G21" s="103"/>
      <c r="H21" s="103"/>
      <c r="I21" s="103"/>
      <c r="J21" s="103"/>
    </row>
    <row r="22" spans="1:10" ht="33.75" customHeight="1">
      <c r="A22" s="29"/>
      <c r="B22" s="208" t="s">
        <v>108</v>
      </c>
      <c r="C22" s="208"/>
      <c r="D22" s="208"/>
      <c r="E22" s="208"/>
      <c r="F22" s="208"/>
      <c r="G22" s="208"/>
      <c r="H22" s="208"/>
      <c r="I22" s="208"/>
      <c r="J22" s="208"/>
    </row>
    <row r="23" spans="1:10" ht="19.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</row>
    <row r="24" spans="1:10" ht="19.5" customHeight="1">
      <c r="A24" s="29"/>
      <c r="B24" s="29"/>
      <c r="C24" s="29"/>
      <c r="D24" s="29"/>
      <c r="E24" s="29"/>
      <c r="F24" s="29"/>
      <c r="G24" s="29"/>
      <c r="H24" s="104"/>
      <c r="I24" s="29"/>
      <c r="J24" s="29"/>
    </row>
    <row r="25" spans="1:10" ht="19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QTDE_BENEFICIÁRIOS_JE</vt:lpstr>
      <vt:lpstr>VALOR_NORMA_JE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2023-05-19T19:04:50Z</cp:lastPrinted>
  <dcterms:created xsi:type="dcterms:W3CDTF">2023-05-17T20:22:14Z</dcterms:created>
  <dcterms:modified xsi:type="dcterms:W3CDTF">2023-05-19T19:08:25Z</dcterms:modified>
</cp:coreProperties>
</file>