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tabRatio="997" activeTab="10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J11" i="11"/>
  <c r="J12" s="1"/>
  <c r="G40" i="33"/>
  <c r="D40"/>
  <c r="G39"/>
  <c r="G38"/>
  <c r="G37"/>
  <c r="G36"/>
  <c r="G35"/>
  <c r="G34"/>
  <c r="G33"/>
  <c r="G32"/>
  <c r="G31"/>
  <c r="G30"/>
  <c r="G29"/>
  <c r="G28"/>
  <c r="G27"/>
  <c r="G26"/>
  <c r="G25"/>
  <c r="G24"/>
  <c r="C24"/>
  <c r="G23"/>
  <c r="G22"/>
  <c r="G21"/>
  <c r="G20"/>
  <c r="C20"/>
  <c r="G19"/>
  <c r="G18"/>
  <c r="G17"/>
  <c r="G16"/>
  <c r="G15"/>
  <c r="G14"/>
  <c r="G13"/>
  <c r="G12"/>
  <c r="D4"/>
  <c r="C4"/>
  <c r="E9" s="1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I12" i="11"/>
  <c r="H12"/>
  <c r="G12"/>
  <c r="F12"/>
  <c r="E12"/>
  <c r="D12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I12" s="1"/>
  <c r="H11"/>
  <c r="F11"/>
  <c r="F12" s="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F38"/>
  <c r="E38"/>
  <c r="C39" i="33" s="1"/>
  <c r="D38" i="1"/>
  <c r="C38"/>
  <c r="H37"/>
  <c r="G37"/>
  <c r="F37"/>
  <c r="E37"/>
  <c r="C38" i="33" s="1"/>
  <c r="D37" i="1"/>
  <c r="C37"/>
  <c r="H36"/>
  <c r="G36"/>
  <c r="I36" s="1"/>
  <c r="F36"/>
  <c r="E36"/>
  <c r="C37" i="33" s="1"/>
  <c r="E37" s="1"/>
  <c r="H37" s="1"/>
  <c r="D36" i="1"/>
  <c r="C36"/>
  <c r="H35"/>
  <c r="I35" s="1"/>
  <c r="G35"/>
  <c r="F35"/>
  <c r="E35"/>
  <c r="C36" i="33" s="1"/>
  <c r="D35" i="1"/>
  <c r="C35"/>
  <c r="H34"/>
  <c r="G34"/>
  <c r="F34"/>
  <c r="E34"/>
  <c r="C35" i="33" s="1"/>
  <c r="D34" i="1"/>
  <c r="C34"/>
  <c r="H33"/>
  <c r="G33"/>
  <c r="I33" s="1"/>
  <c r="F33"/>
  <c r="E33"/>
  <c r="C34" i="33" s="1"/>
  <c r="D33" i="1"/>
  <c r="C33"/>
  <c r="H32"/>
  <c r="G32"/>
  <c r="I32" s="1"/>
  <c r="F32"/>
  <c r="E32"/>
  <c r="C33" i="33" s="1"/>
  <c r="E33" s="1"/>
  <c r="H33" s="1"/>
  <c r="D32" i="1"/>
  <c r="C32"/>
  <c r="H31"/>
  <c r="G31"/>
  <c r="I31" s="1"/>
  <c r="F31"/>
  <c r="E31"/>
  <c r="C32" i="33" s="1"/>
  <c r="D31" i="1"/>
  <c r="C31"/>
  <c r="H30"/>
  <c r="G30"/>
  <c r="I30" s="1"/>
  <c r="F30"/>
  <c r="E30"/>
  <c r="C31" i="33" s="1"/>
  <c r="D30" i="1"/>
  <c r="C30"/>
  <c r="H29"/>
  <c r="G29"/>
  <c r="F29"/>
  <c r="E29"/>
  <c r="C30" i="33" s="1"/>
  <c r="D29" i="1"/>
  <c r="C29"/>
  <c r="H28"/>
  <c r="G28"/>
  <c r="I28" s="1"/>
  <c r="F28"/>
  <c r="E28"/>
  <c r="C29" i="33" s="1"/>
  <c r="E29" s="1"/>
  <c r="H29" s="1"/>
  <c r="D28" i="1"/>
  <c r="C28"/>
  <c r="H27"/>
  <c r="G27"/>
  <c r="I27" s="1"/>
  <c r="F27"/>
  <c r="E27"/>
  <c r="C28" i="33" s="1"/>
  <c r="D27" i="1"/>
  <c r="C27"/>
  <c r="H26"/>
  <c r="G26"/>
  <c r="I26" s="1"/>
  <c r="F26"/>
  <c r="E26"/>
  <c r="C27" i="33" s="1"/>
  <c r="D26" i="1"/>
  <c r="C26"/>
  <c r="H25"/>
  <c r="G25"/>
  <c r="I25" s="1"/>
  <c r="F25"/>
  <c r="E25"/>
  <c r="C26" i="33" s="1"/>
  <c r="D25" i="1"/>
  <c r="C25"/>
  <c r="I24"/>
  <c r="H24"/>
  <c r="G24"/>
  <c r="F24"/>
  <c r="E24"/>
  <c r="C25" i="33" s="1"/>
  <c r="E25" s="1"/>
  <c r="H25" s="1"/>
  <c r="D24" i="1"/>
  <c r="C24"/>
  <c r="H23"/>
  <c r="G23"/>
  <c r="I23" s="1"/>
  <c r="F23"/>
  <c r="E23"/>
  <c r="D23"/>
  <c r="C23"/>
  <c r="H22"/>
  <c r="G22"/>
  <c r="I22" s="1"/>
  <c r="F22"/>
  <c r="E22"/>
  <c r="C23" i="33" s="1"/>
  <c r="D22" i="1"/>
  <c r="C22"/>
  <c r="H21"/>
  <c r="G21"/>
  <c r="F21"/>
  <c r="E21"/>
  <c r="C22" i="33" s="1"/>
  <c r="D21" i="1"/>
  <c r="C21"/>
  <c r="I20"/>
  <c r="H20"/>
  <c r="G20"/>
  <c r="F20"/>
  <c r="E20"/>
  <c r="C21" i="33" s="1"/>
  <c r="E21" s="1"/>
  <c r="H21" s="1"/>
  <c r="D20" i="1"/>
  <c r="C20"/>
  <c r="I19"/>
  <c r="H19"/>
  <c r="G19"/>
  <c r="F19"/>
  <c r="E19"/>
  <c r="D19"/>
  <c r="C19"/>
  <c r="H18"/>
  <c r="G18"/>
  <c r="I18" s="1"/>
  <c r="F18"/>
  <c r="E18"/>
  <c r="C19" i="33" s="1"/>
  <c r="D18" i="1"/>
  <c r="C18"/>
  <c r="H17"/>
  <c r="G17"/>
  <c r="I17" s="1"/>
  <c r="F17"/>
  <c r="E17"/>
  <c r="C18" i="33" s="1"/>
  <c r="D17" i="1"/>
  <c r="C17"/>
  <c r="H16"/>
  <c r="G16"/>
  <c r="I16" s="1"/>
  <c r="F16"/>
  <c r="E16"/>
  <c r="C17" i="33" s="1"/>
  <c r="E17" s="1"/>
  <c r="H17" s="1"/>
  <c r="D16" i="1"/>
  <c r="C16"/>
  <c r="H15"/>
  <c r="G15"/>
  <c r="I15" s="1"/>
  <c r="F15"/>
  <c r="E15"/>
  <c r="C16" i="33" s="1"/>
  <c r="D15" i="1"/>
  <c r="C15"/>
  <c r="H14"/>
  <c r="G14"/>
  <c r="F14"/>
  <c r="E14"/>
  <c r="C15" i="33" s="1"/>
  <c r="D14" i="1"/>
  <c r="C14"/>
  <c r="H13"/>
  <c r="G13"/>
  <c r="F13"/>
  <c r="E13"/>
  <c r="C14" i="33" s="1"/>
  <c r="D13" i="1"/>
  <c r="C13"/>
  <c r="H12"/>
  <c r="G12"/>
  <c r="I12" s="1"/>
  <c r="F12"/>
  <c r="E12"/>
  <c r="C13" i="33" s="1"/>
  <c r="E13" s="1"/>
  <c r="H13" s="1"/>
  <c r="D12" i="1"/>
  <c r="C12"/>
  <c r="H11"/>
  <c r="G11"/>
  <c r="I11" s="1"/>
  <c r="F11"/>
  <c r="E11"/>
  <c r="C12" i="33" s="1"/>
  <c r="D11" i="1"/>
  <c r="D39" s="1"/>
  <c r="C11"/>
  <c r="D4"/>
  <c r="C4"/>
  <c r="C40" i="33" l="1"/>
  <c r="E40" s="1"/>
  <c r="H40" s="1"/>
  <c r="I29" i="1"/>
  <c r="I39" s="1"/>
  <c r="I34"/>
  <c r="I14"/>
  <c r="H39"/>
  <c r="I21"/>
  <c r="C39"/>
  <c r="I38"/>
  <c r="G39"/>
  <c r="F39"/>
  <c r="E39"/>
  <c r="I13"/>
  <c r="I37"/>
  <c r="E15" i="33"/>
  <c r="H15" s="1"/>
  <c r="E23"/>
  <c r="H23" s="1"/>
  <c r="E31"/>
  <c r="H31" s="1"/>
  <c r="E39"/>
  <c r="H39" s="1"/>
  <c r="E38"/>
  <c r="H38" s="1"/>
  <c r="E36"/>
  <c r="H36" s="1"/>
  <c r="E34"/>
  <c r="H34" s="1"/>
  <c r="E32"/>
  <c r="H32" s="1"/>
  <c r="E30"/>
  <c r="H30" s="1"/>
  <c r="E28"/>
  <c r="H28" s="1"/>
  <c r="E26"/>
  <c r="H26" s="1"/>
  <c r="E24"/>
  <c r="H24" s="1"/>
  <c r="E22"/>
  <c r="H22" s="1"/>
  <c r="E20"/>
  <c r="H20" s="1"/>
  <c r="E18"/>
  <c r="H18" s="1"/>
  <c r="E16"/>
  <c r="H16" s="1"/>
  <c r="E14"/>
  <c r="H14" s="1"/>
  <c r="E12"/>
  <c r="H12" s="1"/>
  <c r="E19"/>
  <c r="H19" s="1"/>
  <c r="E27"/>
  <c r="H27" s="1"/>
  <c r="E35"/>
  <c r="H35" s="1"/>
  <c r="J11" i="4"/>
  <c r="J12" s="1"/>
  <c r="H12"/>
</calcChain>
</file>

<file path=xl/sharedStrings.xml><?xml version="1.0" encoding="utf-8"?>
<sst xmlns="http://schemas.openxmlformats.org/spreadsheetml/2006/main" count="1453" uniqueCount="120">
  <si>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</si>
  <si>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</si>
  <si>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</si>
  <si>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</si>
  <si>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</si>
  <si>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</si>
  <si>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</si>
  <si>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</si>
  <si>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</si>
  <si>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</si>
  <si>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</si>
  <si>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</si>
  <si>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</si>
  <si>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</si>
  <si>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</si>
  <si>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</si>
  <si>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</si>
  <si>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</si>
  <si>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</si>
  <si>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</si>
  <si>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</si>
  <si>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</si>
  <si>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</si>
  <si>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</si>
  <si>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</si>
  <si>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</si>
  <si>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</si>
  <si>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</si>
  <si>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</si>
  <si>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</si>
  <si>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</si>
  <si>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</si>
  <si>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</si>
  <si>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</si>
  <si>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</si>
  <si>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</si>
  <si>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</si>
  <si>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</si>
  <si>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</si>
  <si>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</si>
  <si>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</si>
  <si>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</si>
  <si>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</si>
  <si>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</si>
  <si>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</si>
  <si>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</si>
  <si>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</si>
  <si>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</si>
  <si>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</si>
  <si>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</si>
  <si>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</si>
  <si>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</si>
  <si>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</si>
  <si>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</si>
  <si>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</si>
  <si>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</si>
  <si>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</si>
  <si>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</si>
  <si>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</si>
  <si>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</si>
  <si>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</si>
  <si>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</si>
  <si>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</si>
  <si>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</si>
  <si>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</si>
  <si>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</si>
  <si>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</si>
  <si>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</si>
  <si>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</si>
  <si>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</si>
  <si>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</si>
  <si>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</si>
  <si>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</si>
  <si>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</si>
  <si>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</si>
  <si>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</si>
  <si>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</si>
  <si>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</si>
  <si>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</si>
  <si>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</si>
  <si>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</si>
  <si>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</si>
  <si>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</si>
  <si>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</si>
  <si>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</si>
  <si>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</si>
  <si>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</si>
  <si>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</si>
  <si>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</si>
  <si>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</si>
  <si>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</si>
  <si>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</si>
  <si>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</si>
  <si>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</si>
  <si>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</si>
  <si>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</si>
  <si>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</si>
  <si>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ABRIL</t>
  </si>
  <si>
    <t>2024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</si>
  <si>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</si>
  <si>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</si>
  <si>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</si>
  <si>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</si>
  <si>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TSE nº 42-2024, de 26.1.2024 (R$1.393,10)</t>
  </si>
  <si>
    <t>Portaria TSE nº 42-2024, de 26.1.2024 (R$1.178,82)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</si>
  <si>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</si>
  <si>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</si>
  <si>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</si>
  <si>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</si>
  <si>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</si>
  <si>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</si>
  <si>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</si>
  <si>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</si>
  <si>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Portaria TSE nº 42/2024, de 26.1.2024 (R$1.393,10)</t>
  </si>
  <si>
    <t>Portaria TSE nº 42/2024, de 26.1.2024 (R$1.178,82)</t>
  </si>
  <si>
    <t>AUXÍLIO-TRANSPORTE¹</t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</si>
  <si>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 xml:space="preserve">16.05.2024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24.05.2024</t>
    </r>
    <r>
      <rPr>
        <sz val="12"/>
        <color rgb="FF000000"/>
        <rFont val="Arial"/>
      </rPr>
      <t>.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</si>
  <si>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TSE nº 42-2024, de 26.1.2024 (R$1.393,10)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</si>
  <si>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TSE nº 42-2024, de 26.1.2024, que altera os valores per capita de auxílio alimentação e de assistência pré-escolar, a serem praticados a partir do exercício financeiro de 2024, para R$1.393,10 e R$1.178,82, respectivamente.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</si>
  <si>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16.5.2024</t>
    </r>
    <r>
      <rPr>
        <b/>
        <sz val="12"/>
        <color rgb="FF000000"/>
        <rFont val="Arial"/>
      </rPr>
      <t xml:space="preserve">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  <family val="2"/>
      </rPr>
      <t>24.5.2024</t>
    </r>
    <r>
      <rPr>
        <sz val="12"/>
        <color rgb="FF000000"/>
        <rFont val="Arial"/>
      </rPr>
      <t>. E a legislação se aplica a todos os órgãos que compõem a Justiça Eleitoral.</t>
    </r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</si>
</sst>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6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FFFFFF"/>
      <name val="Arial"/>
    </font>
    <font>
      <b/>
      <sz val="10"/>
      <color rgb="FF0A3C0A"/>
      <name val="Arial"/>
    </font>
    <font>
      <sz val="14"/>
      <color rgb="FFFF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sz val="12"/>
      <color rgb="FF000000"/>
      <name val="Arial"/>
      <family val="2"/>
    </font>
    <font>
      <sz val="13"/>
      <color rgb="FF000000"/>
      <name val="Arial"/>
      <family val="2"/>
    </font>
    <font>
      <b/>
      <sz val="12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2" fillId="0" borderId="0"/>
    <xf numFmtId="164" fontId="42" fillId="0" borderId="0"/>
    <xf numFmtId="164" fontId="42" fillId="0" borderId="0"/>
    <xf numFmtId="164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164" fontId="42" fillId="0" borderId="0"/>
    <xf numFmtId="43" fontId="1" fillId="0" borderId="0"/>
    <xf numFmtId="164" fontId="42" fillId="0" borderId="0"/>
    <xf numFmtId="164" fontId="42" fillId="0" borderId="0"/>
    <xf numFmtId="164" fontId="42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2" fillId="0" borderId="0"/>
    <xf numFmtId="167" fontId="42" fillId="0" borderId="0"/>
    <xf numFmtId="167" fontId="42" fillId="0" borderId="0"/>
    <xf numFmtId="43" fontId="42" fillId="0" borderId="0"/>
  </cellStyleXfs>
  <cellXfs count="187">
    <xf numFmtId="0" fontId="0" fillId="0" borderId="0" xfId="0"/>
    <xf numFmtId="0" fontId="16" fillId="0" borderId="0" xfId="0" applyNumberFormat="1" applyFont="1"/>
    <xf numFmtId="0" fontId="17" fillId="0" borderId="0" xfId="0" applyNumberFormat="1" applyFont="1" applyAlignment="1">
      <alignment horizontal="left"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/>
    <xf numFmtId="0" fontId="18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left" vertical="center"/>
    </xf>
    <xf numFmtId="0" fontId="17" fillId="0" borderId="0" xfId="0" applyNumberFormat="1" applyFont="1"/>
    <xf numFmtId="0" fontId="20" fillId="17" borderId="16" xfId="0" applyNumberFormat="1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168" fontId="21" fillId="0" borderId="20" xfId="0" applyNumberFormat="1" applyFont="1" applyBorder="1" applyAlignment="1">
      <alignment vertical="center" wrapText="1"/>
    </xf>
    <xf numFmtId="168" fontId="21" fillId="0" borderId="21" xfId="0" applyNumberFormat="1" applyFont="1" applyBorder="1" applyAlignment="1">
      <alignment vertical="center" wrapText="1"/>
    </xf>
    <xf numFmtId="0" fontId="21" fillId="0" borderId="22" xfId="0" applyNumberFormat="1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168" fontId="21" fillId="0" borderId="24" xfId="0" applyNumberFormat="1" applyFont="1" applyBorder="1" applyAlignment="1">
      <alignment vertical="center" wrapText="1"/>
    </xf>
    <xf numFmtId="168" fontId="21" fillId="0" borderId="25" xfId="0" applyNumberFormat="1" applyFont="1" applyBorder="1" applyAlignment="1">
      <alignment vertical="center" wrapText="1"/>
    </xf>
    <xf numFmtId="0" fontId="22" fillId="0" borderId="0" xfId="0" applyNumberFormat="1" applyFont="1"/>
    <xf numFmtId="0" fontId="21" fillId="0" borderId="26" xfId="0" applyNumberFormat="1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168" fontId="21" fillId="0" borderId="28" xfId="0" applyNumberFormat="1" applyFont="1" applyBorder="1" applyAlignment="1">
      <alignment vertical="center" wrapText="1"/>
    </xf>
    <xf numFmtId="168" fontId="21" fillId="0" borderId="29" xfId="0" applyNumberFormat="1" applyFont="1" applyBorder="1" applyAlignment="1">
      <alignment vertical="center" wrapText="1"/>
    </xf>
    <xf numFmtId="169" fontId="23" fillId="17" borderId="31" xfId="0" applyNumberFormat="1" applyFont="1" applyFill="1" applyBorder="1" applyAlignment="1">
      <alignment vertical="center" wrapText="1"/>
    </xf>
    <xf numFmtId="169" fontId="23" fillId="17" borderId="32" xfId="0" applyNumberFormat="1" applyFont="1" applyFill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24" fillId="0" borderId="33" xfId="0" applyNumberFormat="1" applyFont="1" applyBorder="1" applyAlignment="1">
      <alignment vertical="center" wrapText="1"/>
    </xf>
    <xf numFmtId="0" fontId="21" fillId="0" borderId="33" xfId="0" applyNumberFormat="1" applyFont="1" applyBorder="1" applyAlignment="1">
      <alignment vertical="center" wrapText="1"/>
    </xf>
    <xf numFmtId="0" fontId="25" fillId="0" borderId="0" xfId="0" applyNumberFormat="1" applyFont="1"/>
    <xf numFmtId="49" fontId="19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26" fillId="0" borderId="0" xfId="0" applyNumberFormat="1" applyFont="1"/>
    <xf numFmtId="0" fontId="27" fillId="0" borderId="0" xfId="0" applyNumberFormat="1" applyFont="1"/>
    <xf numFmtId="0" fontId="27" fillId="0" borderId="18" xfId="0" applyNumberFormat="1" applyFont="1" applyBorder="1" applyAlignment="1">
      <alignment horizontal="center" vertical="center"/>
    </xf>
    <xf numFmtId="3" fontId="27" fillId="0" borderId="19" xfId="0" applyNumberFormat="1" applyFont="1" applyBorder="1" applyAlignment="1">
      <alignment horizontal="center" vertical="center"/>
    </xf>
    <xf numFmtId="0" fontId="27" fillId="0" borderId="22" xfId="0" applyNumberFormat="1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0" fontId="27" fillId="0" borderId="26" xfId="0" applyNumberFormat="1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0" fontId="29" fillId="17" borderId="34" xfId="0" applyNumberFormat="1" applyFont="1" applyFill="1" applyBorder="1" applyAlignment="1">
      <alignment vertical="center" wrapText="1"/>
    </xf>
    <xf numFmtId="0" fontId="29" fillId="17" borderId="35" xfId="0" applyNumberFormat="1" applyFont="1" applyFill="1" applyBorder="1" applyAlignment="1">
      <alignment horizontal="center" vertical="center" wrapText="1"/>
    </xf>
    <xf numFmtId="169" fontId="28" fillId="17" borderId="31" xfId="0" applyNumberFormat="1" applyFont="1" applyFill="1" applyBorder="1" applyAlignment="1">
      <alignment vertical="center" wrapText="1"/>
    </xf>
    <xf numFmtId="167" fontId="28" fillId="17" borderId="31" xfId="0" applyNumberFormat="1" applyFont="1" applyFill="1" applyBorder="1" applyAlignment="1">
      <alignment vertical="center" wrapText="1"/>
    </xf>
    <xf numFmtId="169" fontId="28" fillId="17" borderId="32" xfId="0" applyNumberFormat="1" applyFont="1" applyFill="1" applyBorder="1" applyAlignment="1">
      <alignment vertical="center" wrapText="1"/>
    </xf>
    <xf numFmtId="0" fontId="31" fillId="0" borderId="0" xfId="0" applyNumberFormat="1" applyFont="1"/>
    <xf numFmtId="0" fontId="31" fillId="0" borderId="37" xfId="0" applyNumberFormat="1" applyFont="1" applyBorder="1" applyAlignment="1">
      <alignment horizontal="justify" vertical="center" wrapText="1"/>
    </xf>
    <xf numFmtId="0" fontId="31" fillId="0" borderId="37" xfId="0" applyNumberFormat="1" applyFont="1" applyBorder="1" applyAlignment="1">
      <alignment horizontal="center" vertical="center" wrapText="1"/>
    </xf>
    <xf numFmtId="0" fontId="31" fillId="0" borderId="38" xfId="0" applyNumberFormat="1" applyFont="1" applyBorder="1" applyAlignment="1">
      <alignment horizontal="justify" vertical="center" wrapText="1"/>
    </xf>
    <xf numFmtId="0" fontId="0" fillId="0" borderId="0" xfId="0" applyNumberFormat="1" applyAlignment="1">
      <alignment horizontal="center"/>
    </xf>
    <xf numFmtId="0" fontId="37" fillId="17" borderId="11" xfId="0" applyNumberFormat="1" applyFont="1" applyFill="1" applyBorder="1" applyAlignment="1">
      <alignment horizontal="center" vertical="center" wrapText="1"/>
    </xf>
    <xf numFmtId="0" fontId="36" fillId="17" borderId="39" xfId="0" applyNumberFormat="1" applyFont="1" applyFill="1" applyBorder="1" applyAlignment="1">
      <alignment horizontal="center" vertical="center" wrapText="1"/>
    </xf>
    <xf numFmtId="0" fontId="36" fillId="17" borderId="40" xfId="0" applyNumberFormat="1" applyFont="1" applyFill="1" applyBorder="1" applyAlignment="1">
      <alignment horizontal="center" vertical="center" wrapText="1"/>
    </xf>
    <xf numFmtId="0" fontId="36" fillId="17" borderId="41" xfId="0" applyNumberFormat="1" applyFont="1" applyFill="1" applyBorder="1" applyAlignment="1">
      <alignment horizontal="center" vertical="center" wrapText="1"/>
    </xf>
    <xf numFmtId="0" fontId="36" fillId="17" borderId="42" xfId="0" applyNumberFormat="1" applyFont="1" applyFill="1" applyBorder="1" applyAlignment="1">
      <alignment horizontal="center" vertical="center" wrapText="1"/>
    </xf>
    <xf numFmtId="0" fontId="38" fillId="0" borderId="0" xfId="0" applyNumberFormat="1" applyFont="1"/>
    <xf numFmtId="0" fontId="0" fillId="0" borderId="0" xfId="0" applyNumberFormat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170" fontId="0" fillId="19" borderId="20" xfId="0" applyNumberFormat="1" applyFill="1" applyBorder="1" applyAlignment="1" applyProtection="1">
      <alignment vertical="center" wrapText="1"/>
      <protection locked="0"/>
    </xf>
    <xf numFmtId="164" fontId="0" fillId="20" borderId="20" xfId="0" applyNumberFormat="1" applyFill="1" applyBorder="1" applyAlignment="1" applyProtection="1">
      <alignment vertical="center"/>
      <protection locked="0"/>
    </xf>
    <xf numFmtId="164" fontId="0" fillId="19" borderId="21" xfId="0" applyNumberFormat="1" applyFill="1" applyBorder="1" applyAlignment="1" applyProtection="1">
      <alignment vertical="center" wrapText="1"/>
      <protection locked="0"/>
    </xf>
    <xf numFmtId="0" fontId="21" fillId="21" borderId="37" xfId="0" applyNumberFormat="1" applyFont="1" applyFill="1" applyBorder="1" applyAlignment="1">
      <alignment vertical="center" wrapText="1"/>
    </xf>
    <xf numFmtId="0" fontId="0" fillId="21" borderId="37" xfId="0" applyNumberFormat="1" applyFill="1" applyBorder="1" applyAlignment="1">
      <alignment vertical="center"/>
    </xf>
    <xf numFmtId="0" fontId="0" fillId="0" borderId="22" xfId="0" applyNumberFormat="1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170" fontId="0" fillId="19" borderId="24" xfId="0" applyNumberFormat="1" applyFill="1" applyBorder="1" applyAlignment="1" applyProtection="1">
      <alignment vertical="center" wrapText="1"/>
      <protection locked="0"/>
    </xf>
    <xf numFmtId="164" fontId="0" fillId="20" borderId="24" xfId="0" applyNumberFormat="1" applyFill="1" applyBorder="1" applyAlignment="1" applyProtection="1">
      <alignment vertical="center"/>
      <protection locked="0"/>
    </xf>
    <xf numFmtId="164" fontId="0" fillId="19" borderId="25" xfId="0" applyNumberFormat="1" applyFill="1" applyBorder="1" applyAlignment="1" applyProtection="1">
      <alignment vertical="center" wrapText="1"/>
      <protection locked="0"/>
    </xf>
    <xf numFmtId="0" fontId="0" fillId="0" borderId="45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170" fontId="0" fillId="19" borderId="28" xfId="0" applyNumberFormat="1" applyFill="1" applyBorder="1" applyAlignment="1" applyProtection="1">
      <alignment vertical="center" wrapText="1"/>
      <protection locked="0"/>
    </xf>
    <xf numFmtId="164" fontId="0" fillId="20" borderId="28" xfId="0" applyNumberFormat="1" applyFill="1" applyBorder="1" applyAlignment="1" applyProtection="1">
      <alignment vertical="center"/>
      <protection locked="0"/>
    </xf>
    <xf numFmtId="164" fontId="0" fillId="19" borderId="29" xfId="0" applyNumberFormat="1" applyFill="1" applyBorder="1" applyAlignment="1" applyProtection="1">
      <alignment vertical="center" wrapText="1"/>
      <protection locked="0"/>
    </xf>
    <xf numFmtId="0" fontId="36" fillId="18" borderId="30" xfId="0" applyNumberFormat="1" applyFont="1" applyFill="1" applyBorder="1" applyAlignment="1">
      <alignment horizontal="center" vertical="center"/>
    </xf>
    <xf numFmtId="3" fontId="36" fillId="18" borderId="31" xfId="0" applyNumberFormat="1" applyFont="1" applyFill="1" applyBorder="1" applyAlignment="1">
      <alignment horizontal="center" vertical="center"/>
    </xf>
    <xf numFmtId="170" fontId="36" fillId="18" borderId="31" xfId="0" applyNumberFormat="1" applyFont="1" applyFill="1" applyBorder="1" applyAlignment="1" applyProtection="1">
      <alignment vertical="center" wrapText="1"/>
      <protection locked="0"/>
    </xf>
    <xf numFmtId="164" fontId="36" fillId="18" borderId="31" xfId="0" applyNumberFormat="1" applyFont="1" applyFill="1" applyBorder="1" applyAlignment="1" applyProtection="1">
      <alignment vertical="center" wrapText="1"/>
      <protection locked="0"/>
    </xf>
    <xf numFmtId="164" fontId="36" fillId="18" borderId="32" xfId="0" applyNumberFormat="1" applyFont="1" applyFill="1" applyBorder="1" applyAlignment="1" applyProtection="1">
      <alignment vertical="center" wrapText="1"/>
      <protection locked="0"/>
    </xf>
    <xf numFmtId="164" fontId="39" fillId="21" borderId="37" xfId="0" applyNumberFormat="1" applyFont="1" applyFill="1" applyBorder="1" applyAlignment="1" applyProtection="1">
      <alignment vertical="center" wrapText="1"/>
      <protection locked="0"/>
    </xf>
    <xf numFmtId="0" fontId="0" fillId="0" borderId="0" xfId="0" applyNumberFormat="1"/>
    <xf numFmtId="0" fontId="17" fillId="0" borderId="0" xfId="0" applyNumberFormat="1" applyFont="1" applyAlignment="1">
      <alignment vertic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8" xfId="0" applyNumberFormat="1" applyFont="1" applyBorder="1" applyAlignment="1">
      <alignment horizontal="left" vertical="center"/>
    </xf>
    <xf numFmtId="49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 applyProtection="1">
      <alignment horizontal="center" vertical="center" wrapText="1"/>
      <protection locked="0"/>
    </xf>
    <xf numFmtId="164" fontId="21" fillId="0" borderId="49" xfId="0" applyNumberFormat="1" applyFont="1" applyBorder="1" applyAlignment="1">
      <alignment horizontal="center" vertical="center" wrapText="1"/>
    </xf>
    <xf numFmtId="168" fontId="21" fillId="0" borderId="38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vertical="center"/>
    </xf>
    <xf numFmtId="49" fontId="21" fillId="0" borderId="50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170" fontId="21" fillId="0" borderId="49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64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68" fontId="21" fillId="0" borderId="38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vertical="center"/>
    </xf>
    <xf numFmtId="49" fontId="21" fillId="0" borderId="50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left" vertical="center"/>
    </xf>
    <xf numFmtId="43" fontId="0" fillId="0" borderId="0" xfId="0" applyNumberFormat="1"/>
    <xf numFmtId="43" fontId="27" fillId="0" borderId="20" xfId="0" applyNumberFormat="1" applyFont="1" applyBorder="1" applyAlignment="1">
      <alignment vertical="center" wrapText="1"/>
    </xf>
    <xf numFmtId="43" fontId="27" fillId="0" borderId="21" xfId="0" applyNumberFormat="1" applyFont="1" applyBorder="1" applyAlignment="1">
      <alignment vertical="center" wrapText="1"/>
    </xf>
    <xf numFmtId="43" fontId="27" fillId="0" borderId="24" xfId="0" applyNumberFormat="1" applyFont="1" applyBorder="1" applyAlignment="1">
      <alignment vertical="center" wrapText="1"/>
    </xf>
    <xf numFmtId="43" fontId="27" fillId="0" borderId="25" xfId="0" applyNumberFormat="1" applyFont="1" applyBorder="1" applyAlignment="1">
      <alignment vertical="center" wrapText="1"/>
    </xf>
    <xf numFmtId="43" fontId="27" fillId="0" borderId="28" xfId="0" applyNumberFormat="1" applyFont="1" applyBorder="1" applyAlignment="1">
      <alignment vertical="center" wrapText="1"/>
    </xf>
    <xf numFmtId="43" fontId="27" fillId="0" borderId="29" xfId="0" applyNumberFormat="1" applyFont="1" applyBorder="1" applyAlignment="1">
      <alignment vertical="center" wrapText="1"/>
    </xf>
    <xf numFmtId="49" fontId="43" fillId="0" borderId="50" xfId="0" applyNumberFormat="1" applyFont="1" applyBorder="1" applyAlignment="1">
      <alignment vertical="center"/>
    </xf>
    <xf numFmtId="0" fontId="44" fillId="0" borderId="37" xfId="0" applyNumberFormat="1" applyFont="1" applyBorder="1" applyAlignment="1">
      <alignment horizontal="left" vertical="center" wrapText="1"/>
    </xf>
    <xf numFmtId="0" fontId="43" fillId="0" borderId="0" xfId="0" applyNumberFormat="1" applyFont="1" applyAlignment="1">
      <alignment horizontal="left" vertical="center" wrapText="1"/>
    </xf>
    <xf numFmtId="0" fontId="21" fillId="0" borderId="0" xfId="0" applyNumberFormat="1" applyFont="1" applyAlignment="1">
      <alignment horizontal="left" vertical="center" wrapText="1"/>
    </xf>
    <xf numFmtId="0" fontId="23" fillId="17" borderId="30" xfId="0" applyNumberFormat="1" applyFont="1" applyFill="1" applyBorder="1" applyAlignment="1">
      <alignment horizontal="center" vertical="center" wrapText="1"/>
    </xf>
    <xf numFmtId="0" fontId="23" fillId="17" borderId="3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/>
    </xf>
    <xf numFmtId="0" fontId="20" fillId="17" borderId="10" xfId="0" applyNumberFormat="1" applyFont="1" applyFill="1" applyBorder="1" applyAlignment="1">
      <alignment horizontal="center" vertical="center" wrapText="1"/>
    </xf>
    <xf numFmtId="0" fontId="20" fillId="17" borderId="11" xfId="0" applyNumberFormat="1" applyFont="1" applyFill="1" applyBorder="1" applyAlignment="1">
      <alignment horizontal="center" vertical="center" wrapText="1"/>
    </xf>
    <xf numFmtId="0" fontId="20" fillId="17" borderId="13" xfId="0" applyNumberFormat="1" applyFont="1" applyFill="1" applyBorder="1" applyAlignment="1">
      <alignment horizontal="center" vertical="center" wrapText="1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4" xfId="0" applyNumberFormat="1" applyFont="1" applyFill="1" applyBorder="1" applyAlignment="1">
      <alignment horizontal="center" vertical="center" wrapText="1"/>
    </xf>
    <xf numFmtId="0" fontId="17" fillId="0" borderId="8" xfId="0" applyNumberFormat="1" applyFont="1" applyBorder="1" applyAlignment="1">
      <alignment horizontal="center"/>
    </xf>
    <xf numFmtId="0" fontId="20" fillId="17" borderId="12" xfId="0" applyNumberFormat="1" applyFont="1" applyFill="1" applyBorder="1" applyAlignment="1">
      <alignment horizontal="center" vertical="center" wrapText="1"/>
    </xf>
    <xf numFmtId="0" fontId="20" fillId="17" borderId="15" xfId="0" applyNumberFormat="1" applyFont="1" applyFill="1" applyBorder="1" applyAlignment="1">
      <alignment horizontal="center" vertical="center" wrapText="1"/>
    </xf>
    <xf numFmtId="0" fontId="20" fillId="17" borderId="9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28" fillId="17" borderId="9" xfId="0" applyNumberFormat="1" applyFont="1" applyFill="1" applyBorder="1" applyAlignment="1">
      <alignment horizontal="center" vertical="center" wrapText="1"/>
    </xf>
    <xf numFmtId="0" fontId="28" fillId="17" borderId="10" xfId="0" applyNumberFormat="1" applyFont="1" applyFill="1" applyBorder="1" applyAlignment="1">
      <alignment horizontal="center" vertical="center" wrapText="1"/>
    </xf>
    <xf numFmtId="0" fontId="28" fillId="17" borderId="11" xfId="0" applyNumberFormat="1" applyFont="1" applyFill="1" applyBorder="1" applyAlignment="1">
      <alignment horizontal="center" vertical="center" wrapText="1"/>
    </xf>
    <xf numFmtId="0" fontId="28" fillId="17" borderId="12" xfId="0" applyNumberFormat="1" applyFont="1" applyFill="1" applyBorder="1" applyAlignment="1">
      <alignment horizontal="center" vertical="center" wrapText="1"/>
    </xf>
    <xf numFmtId="0" fontId="28" fillId="17" borderId="15" xfId="0" applyNumberFormat="1" applyFont="1" applyFill="1" applyBorder="1" applyAlignment="1">
      <alignment horizontal="center" vertical="center" wrapText="1"/>
    </xf>
    <xf numFmtId="0" fontId="28" fillId="17" borderId="13" xfId="0" applyNumberFormat="1" applyFont="1" applyFill="1" applyBorder="1" applyAlignment="1">
      <alignment horizontal="center" vertical="center" wrapText="1"/>
    </xf>
    <xf numFmtId="0" fontId="28" fillId="17" borderId="16" xfId="0" applyNumberFormat="1" applyFont="1" applyFill="1" applyBorder="1" applyAlignment="1">
      <alignment horizontal="center" vertical="center" wrapText="1"/>
    </xf>
    <xf numFmtId="0" fontId="28" fillId="17" borderId="14" xfId="0" applyNumberFormat="1" applyFont="1" applyFill="1" applyBorder="1" applyAlignment="1">
      <alignment horizontal="center" vertical="center" wrapText="1"/>
    </xf>
    <xf numFmtId="0" fontId="28" fillId="17" borderId="17" xfId="0" applyNumberFormat="1" applyFont="1" applyFill="1" applyBorder="1" applyAlignment="1">
      <alignment horizontal="center" vertical="center" wrapText="1"/>
    </xf>
    <xf numFmtId="0" fontId="32" fillId="18" borderId="15" xfId="0" applyNumberFormat="1" applyFont="1" applyFill="1" applyBorder="1" applyAlignment="1">
      <alignment horizontal="center" vertical="center"/>
    </xf>
    <xf numFmtId="0" fontId="32" fillId="18" borderId="36" xfId="0" applyNumberFormat="1" applyFont="1" applyFill="1" applyBorder="1" applyAlignment="1">
      <alignment horizontal="center" vertical="center"/>
    </xf>
    <xf numFmtId="0" fontId="36" fillId="17" borderId="12" xfId="0" applyNumberFormat="1" applyFont="1" applyFill="1" applyBorder="1" applyAlignment="1">
      <alignment horizontal="center" vertical="center" wrapText="1"/>
    </xf>
    <xf numFmtId="0" fontId="36" fillId="17" borderId="15" xfId="0" applyNumberFormat="1" applyFont="1" applyFill="1" applyBorder="1" applyAlignment="1">
      <alignment horizontal="center" vertical="center" wrapText="1"/>
    </xf>
    <xf numFmtId="0" fontId="36" fillId="17" borderId="13" xfId="0" applyNumberFormat="1" applyFont="1" applyFill="1" applyBorder="1" applyAlignment="1">
      <alignment horizontal="center" vertical="center" wrapText="1"/>
    </xf>
    <xf numFmtId="0" fontId="36" fillId="17" borderId="16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center" vertical="center"/>
    </xf>
    <xf numFmtId="0" fontId="36" fillId="17" borderId="9" xfId="0" applyNumberFormat="1" applyFont="1" applyFill="1" applyBorder="1" applyAlignment="1">
      <alignment horizontal="center" vertical="center" wrapText="1"/>
    </xf>
    <xf numFmtId="0" fontId="36" fillId="17" borderId="10" xfId="0" applyNumberFormat="1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49" fontId="21" fillId="0" borderId="49" xfId="0" applyNumberFormat="1" applyFont="1" applyBorder="1" applyAlignment="1">
      <alignment horizontal="justify" vertical="center" wrapText="1"/>
    </xf>
    <xf numFmtId="0" fontId="21" fillId="0" borderId="0" xfId="0" applyNumberFormat="1" applyFont="1" applyAlignment="1">
      <alignment horizontal="justify" vertical="center" wrapText="1"/>
    </xf>
    <xf numFmtId="0" fontId="20" fillId="17" borderId="30" xfId="0" applyNumberFormat="1" applyFont="1" applyFill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0" fontId="24" fillId="0" borderId="33" xfId="0" applyNumberFormat="1" applyFont="1" applyBorder="1" applyAlignment="1">
      <alignment horizontal="left" vertical="center" wrapText="1"/>
    </xf>
    <xf numFmtId="0" fontId="19" fillId="0" borderId="8" xfId="0" applyNumberFormat="1" applyFont="1" applyBorder="1" applyAlignment="1">
      <alignment horizontal="left" wrapText="1"/>
    </xf>
    <xf numFmtId="0" fontId="23" fillId="17" borderId="32" xfId="0" applyNumberFormat="1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74"/>
    <cellStyle name="Normal 55" xfId="63"/>
    <cellStyle name="Normal 56" xfId="10"/>
    <cellStyle name="Normal 57" xfId="7"/>
    <cellStyle name="Normal 58" xfId="34"/>
    <cellStyle name="Normal 59" xfId="14"/>
    <cellStyle name="Normal 6" xfId="31"/>
    <cellStyle name="Normal 60" xfId="27"/>
    <cellStyle name="Normal 61" xfId="35"/>
    <cellStyle name="Normal 62" xfId="39"/>
    <cellStyle name="Normal 63" xfId="62"/>
    <cellStyle name="Normal 64" xfId="17"/>
    <cellStyle name="Normal 65" xfId="43"/>
    <cellStyle name="Normal 66" xfId="37"/>
    <cellStyle name="Normal 67" xfId="49"/>
    <cellStyle name="Normal 68" xfId="50"/>
    <cellStyle name="Normal 69" xfId="5"/>
    <cellStyle name="Normal 7" xfId="58"/>
    <cellStyle name="Normal 70" xfId="16"/>
    <cellStyle name="Normal 71" xfId="48"/>
    <cellStyle name="Normal 72" xfId="13"/>
    <cellStyle name="Normal 73" xfId="11"/>
    <cellStyle name="Normal 74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topLeftCell="A25" workbookViewId="0">
      <selection activeCell="A41" sqref="A41:I41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ABRIL</v>
      </c>
      <c r="D4" s="9" t="str">
        <f>JE!D4</f>
        <v>2024</v>
      </c>
    </row>
    <row r="5" spans="1:9" s="4" customFormat="1" ht="39.75" customHeight="1">
      <c r="A5" s="147" t="s">
        <v>6</v>
      </c>
      <c r="B5" s="147"/>
      <c r="C5" s="147"/>
      <c r="D5" s="147"/>
      <c r="E5" s="147"/>
      <c r="F5" s="147"/>
      <c r="G5" s="147"/>
      <c r="H5" s="147"/>
      <c r="I5" s="147"/>
    </row>
    <row r="6" spans="1:9" s="1" customFormat="1" ht="39.75" customHeight="1">
      <c r="A6" s="10" t="s">
        <v>7</v>
      </c>
    </row>
    <row r="7" spans="1:9" s="1" customFormat="1" ht="9" customHeight="1">
      <c r="A7" s="153"/>
      <c r="B7" s="153"/>
      <c r="C7" s="153"/>
      <c r="D7" s="153"/>
      <c r="E7" s="153"/>
      <c r="F7" s="153"/>
      <c r="G7" s="153"/>
      <c r="H7" s="153"/>
      <c r="I7" s="153"/>
    </row>
    <row r="8" spans="1:9" ht="39.75" customHeight="1">
      <c r="A8" s="156" t="s">
        <v>8</v>
      </c>
      <c r="B8" s="148"/>
      <c r="C8" s="148" t="s">
        <v>9</v>
      </c>
      <c r="D8" s="148"/>
      <c r="E8" s="148"/>
      <c r="F8" s="148"/>
      <c r="G8" s="148"/>
      <c r="H8" s="148"/>
      <c r="I8" s="149"/>
    </row>
    <row r="9" spans="1:9" ht="24.75" customHeight="1">
      <c r="A9" s="154" t="s">
        <v>10</v>
      </c>
      <c r="B9" s="150" t="s">
        <v>11</v>
      </c>
      <c r="C9" s="150" t="s">
        <v>12</v>
      </c>
      <c r="D9" s="150" t="s">
        <v>13</v>
      </c>
      <c r="E9" s="150" t="s">
        <v>14</v>
      </c>
      <c r="F9" s="150" t="s">
        <v>15</v>
      </c>
      <c r="G9" s="150" t="s">
        <v>16</v>
      </c>
      <c r="H9" s="150"/>
      <c r="I9" s="152"/>
    </row>
    <row r="10" spans="1:9" ht="24.75" customHeight="1">
      <c r="A10" s="155"/>
      <c r="B10" s="151"/>
      <c r="C10" s="151"/>
      <c r="D10" s="151"/>
      <c r="E10" s="151"/>
      <c r="F10" s="151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913</v>
      </c>
      <c r="D11" s="16">
        <f>TSE!$E$11</f>
        <v>179</v>
      </c>
      <c r="E11" s="16">
        <f>TSE!$F$11</f>
        <v>2</v>
      </c>
      <c r="F11" s="16">
        <f>TSE!$G$11</f>
        <v>0</v>
      </c>
      <c r="G11" s="16">
        <f>TSE!$H$11</f>
        <v>1217</v>
      </c>
      <c r="H11" s="16">
        <f>TSE!$I$11</f>
        <v>1959</v>
      </c>
      <c r="I11" s="17">
        <f t="shared" ref="I11:I38" si="0">G11+H11</f>
        <v>3176</v>
      </c>
    </row>
    <row r="12" spans="1:9" ht="24.75" customHeight="1">
      <c r="A12" s="18" t="s">
        <v>22</v>
      </c>
      <c r="B12" s="19" t="s">
        <v>23</v>
      </c>
      <c r="C12" s="20">
        <f>'TRE-AC'!$D$11</f>
        <v>137</v>
      </c>
      <c r="D12" s="20">
        <f>'TRE-AC'!$E$11</f>
        <v>27</v>
      </c>
      <c r="E12" s="20">
        <f>'TRE-AC'!$F$11</f>
        <v>0</v>
      </c>
      <c r="F12" s="20">
        <f>'TRE-AC'!$G$11</f>
        <v>0</v>
      </c>
      <c r="G12" s="20">
        <f>'TRE-AC'!$H$11</f>
        <v>144</v>
      </c>
      <c r="H12" s="20">
        <f>'TRE-AC'!$I$11</f>
        <v>269</v>
      </c>
      <c r="I12" s="21">
        <f t="shared" si="0"/>
        <v>413</v>
      </c>
    </row>
    <row r="13" spans="1:9" ht="24.75" customHeight="1">
      <c r="A13" s="18" t="s">
        <v>24</v>
      </c>
      <c r="B13" s="19" t="s">
        <v>25</v>
      </c>
      <c r="C13" s="20">
        <f>'TRE-AL'!$D$11</f>
        <v>316</v>
      </c>
      <c r="D13" s="20">
        <f>'TRE-AL'!$E$11</f>
        <v>66</v>
      </c>
      <c r="E13" s="20">
        <f>'TRE-AL'!$F$11</f>
        <v>43</v>
      </c>
      <c r="F13" s="20">
        <f>'TRE-AL'!$G$11</f>
        <v>0</v>
      </c>
      <c r="G13" s="20">
        <f>'TRE-AL'!$H$11</f>
        <v>353</v>
      </c>
      <c r="H13" s="20">
        <f>'TRE-AL'!$I$11</f>
        <v>524</v>
      </c>
      <c r="I13" s="21">
        <f t="shared" si="0"/>
        <v>877</v>
      </c>
    </row>
    <row r="14" spans="1:9" ht="24.75" customHeight="1">
      <c r="A14" s="18" t="s">
        <v>26</v>
      </c>
      <c r="B14" s="19" t="s">
        <v>27</v>
      </c>
      <c r="C14" s="20">
        <f>'TRE-AM'!$D$11</f>
        <v>355</v>
      </c>
      <c r="D14" s="20">
        <f>'TRE-AM'!$E$11</f>
        <v>62</v>
      </c>
      <c r="E14" s="20">
        <f>'TRE-AM'!$F$11</f>
        <v>9</v>
      </c>
      <c r="F14" s="20">
        <f>'TRE-AM'!$G$11</f>
        <v>0</v>
      </c>
      <c r="G14" s="20">
        <f>'TRE-AM'!$H$11</f>
        <v>397</v>
      </c>
      <c r="H14" s="20">
        <f>'TRE-AM'!$I$11</f>
        <v>856</v>
      </c>
      <c r="I14" s="21">
        <f t="shared" si="0"/>
        <v>1253</v>
      </c>
    </row>
    <row r="15" spans="1:9" ht="24.75" customHeight="1">
      <c r="A15" s="18" t="s">
        <v>28</v>
      </c>
      <c r="B15" s="19" t="s">
        <v>29</v>
      </c>
      <c r="C15" s="20">
        <f>'TRE-BA'!$D$11</f>
        <v>973</v>
      </c>
      <c r="D15" s="20">
        <f>'TRE-BA'!$E$11</f>
        <v>140</v>
      </c>
      <c r="E15" s="20">
        <f>'TRE-BA'!$F$11</f>
        <v>61</v>
      </c>
      <c r="F15" s="20">
        <f>'TRE-BA'!$G$11</f>
        <v>0</v>
      </c>
      <c r="G15" s="20">
        <f>'TRE-BA'!$H$11</f>
        <v>1103</v>
      </c>
      <c r="H15" s="20">
        <f>'TRE-BA'!$I$11</f>
        <v>1102</v>
      </c>
      <c r="I15" s="21">
        <f t="shared" si="0"/>
        <v>2205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762</v>
      </c>
      <c r="D16" s="20">
        <f>'TRE-CE'!$E$11</f>
        <v>119</v>
      </c>
      <c r="E16" s="20">
        <f>'TRE-CE'!$F$11</f>
        <v>16</v>
      </c>
      <c r="F16" s="20">
        <f>'TRE-CE'!$G$11</f>
        <v>0</v>
      </c>
      <c r="G16" s="20">
        <f>'TRE-CE'!$H$11</f>
        <v>746</v>
      </c>
      <c r="H16" s="20">
        <f>'TRE-CE'!$I$11</f>
        <v>823</v>
      </c>
      <c r="I16" s="21">
        <f t="shared" si="0"/>
        <v>1569</v>
      </c>
    </row>
    <row r="17" spans="1:9" ht="24.75" customHeight="1">
      <c r="A17" s="18" t="s">
        <v>32</v>
      </c>
      <c r="B17" s="19" t="s">
        <v>33</v>
      </c>
      <c r="C17" s="20">
        <f>'TRE-DF'!$D$11</f>
        <v>294</v>
      </c>
      <c r="D17" s="20">
        <f>'TRE-DF'!$E$11</f>
        <v>60</v>
      </c>
      <c r="E17" s="20">
        <f>'TRE-DF'!$F$11</f>
        <v>4</v>
      </c>
      <c r="F17" s="20">
        <f>'TRE-DF'!$G$11</f>
        <v>0</v>
      </c>
      <c r="G17" s="20">
        <f>'TRE-DF'!$H$11</f>
        <v>451</v>
      </c>
      <c r="H17" s="20">
        <f>'TRE-DF'!$I$11</f>
        <v>612</v>
      </c>
      <c r="I17" s="21">
        <f t="shared" si="0"/>
        <v>1063</v>
      </c>
    </row>
    <row r="18" spans="1:9" ht="24.75" customHeight="1">
      <c r="A18" s="18" t="s">
        <v>34</v>
      </c>
      <c r="B18" s="19" t="s">
        <v>35</v>
      </c>
      <c r="C18" s="20">
        <f>'TRE-ES'!$D$11</f>
        <v>333</v>
      </c>
      <c r="D18" s="20">
        <f>'TRE-ES'!$E$11</f>
        <v>62</v>
      </c>
      <c r="E18" s="20">
        <f>'TRE-ES'!$F$11</f>
        <v>4</v>
      </c>
      <c r="F18" s="20">
        <f>'TRE-ES'!$G$11</f>
        <v>0</v>
      </c>
      <c r="G18" s="20">
        <f>'TRE-ES'!$H$11</f>
        <v>369</v>
      </c>
      <c r="H18" s="20">
        <f>'TRE-ES'!$I$11</f>
        <v>381</v>
      </c>
      <c r="I18" s="21">
        <f t="shared" si="0"/>
        <v>750</v>
      </c>
    </row>
    <row r="19" spans="1:9" ht="24.75" customHeight="1">
      <c r="A19" s="18" t="s">
        <v>36</v>
      </c>
      <c r="B19" s="19" t="s">
        <v>37</v>
      </c>
      <c r="C19" s="20">
        <f>'TRE-GO'!$D$11</f>
        <v>541</v>
      </c>
      <c r="D19" s="20">
        <f>'TRE-GO'!$E$11</f>
        <v>99</v>
      </c>
      <c r="E19" s="20">
        <f>'TRE-GO'!$F$11</f>
        <v>13</v>
      </c>
      <c r="F19" s="20">
        <f>'TRE-GO'!$G$11</f>
        <v>0</v>
      </c>
      <c r="G19" s="20">
        <f>'TRE-GO'!$H$11</f>
        <v>583</v>
      </c>
      <c r="H19" s="20">
        <f>'TRE-GO'!$I$11</f>
        <v>910</v>
      </c>
      <c r="I19" s="21">
        <f t="shared" si="0"/>
        <v>1493</v>
      </c>
    </row>
    <row r="20" spans="1:9" ht="24.75" customHeight="1">
      <c r="A20" s="18" t="s">
        <v>38</v>
      </c>
      <c r="B20" s="19" t="s">
        <v>39</v>
      </c>
      <c r="C20" s="20">
        <f>'TRE-MA'!$D$11</f>
        <v>564</v>
      </c>
      <c r="D20" s="20">
        <f>'TRE-MA'!$E$11</f>
        <v>142</v>
      </c>
      <c r="E20" s="20">
        <f>'TRE-MA'!$F$11</f>
        <v>7</v>
      </c>
      <c r="F20" s="20">
        <f>'TRE-MA'!$G$11</f>
        <v>0</v>
      </c>
      <c r="G20" s="20">
        <f>'TRE-MA'!$H$11</f>
        <v>609</v>
      </c>
      <c r="H20" s="20">
        <f>'TRE-MA'!$I$11</f>
        <v>1044</v>
      </c>
      <c r="I20" s="21">
        <f t="shared" si="0"/>
        <v>1653</v>
      </c>
    </row>
    <row r="21" spans="1:9" ht="24.75" customHeight="1">
      <c r="A21" s="18" t="s">
        <v>40</v>
      </c>
      <c r="B21" s="19" t="s">
        <v>41</v>
      </c>
      <c r="C21" s="20">
        <f>'TRE-MT'!$D$11</f>
        <v>323</v>
      </c>
      <c r="D21" s="20">
        <f>'TRE-MT'!$E$11</f>
        <v>56</v>
      </c>
      <c r="E21" s="20">
        <f>'TRE-MT'!$F$11</f>
        <v>0</v>
      </c>
      <c r="F21" s="20">
        <f>'TRE-MT'!$G$11</f>
        <v>0</v>
      </c>
      <c r="G21" s="20">
        <f>'TRE-MT'!$H$11</f>
        <v>340</v>
      </c>
      <c r="H21" s="20">
        <f>'TRE-MT'!$I$11</f>
        <v>568</v>
      </c>
      <c r="I21" s="21">
        <f t="shared" si="0"/>
        <v>908</v>
      </c>
    </row>
    <row r="22" spans="1:9" ht="24.75" customHeight="1">
      <c r="A22" s="18" t="s">
        <v>42</v>
      </c>
      <c r="B22" s="19" t="s">
        <v>43</v>
      </c>
      <c r="C22" s="20">
        <f>'TRE-MS'!$D$11</f>
        <v>322</v>
      </c>
      <c r="D22" s="20">
        <f>'TRE-MS'!$E$11</f>
        <v>57</v>
      </c>
      <c r="E22" s="20">
        <f>'TRE-MS'!$F$11</f>
        <v>0</v>
      </c>
      <c r="F22" s="20">
        <f>'TRE-MS'!$G$11</f>
        <v>0</v>
      </c>
      <c r="G22" s="20">
        <f>'TRE-MS'!$H$11</f>
        <v>354</v>
      </c>
      <c r="H22" s="20">
        <f>'TRE-MS'!$I$11</f>
        <v>495</v>
      </c>
      <c r="I22" s="21">
        <f t="shared" si="0"/>
        <v>849</v>
      </c>
    </row>
    <row r="23" spans="1:9" ht="24.75" customHeight="1">
      <c r="A23" s="18" t="s">
        <v>44</v>
      </c>
      <c r="B23" s="19" t="s">
        <v>45</v>
      </c>
      <c r="C23" s="20">
        <f>'TRE-MG'!$D$11</f>
        <v>1723</v>
      </c>
      <c r="D23" s="20">
        <f>'TRE-MG'!$E$11</f>
        <v>353</v>
      </c>
      <c r="E23" s="20">
        <f>'TRE-MG'!$F$11</f>
        <v>62</v>
      </c>
      <c r="F23" s="20">
        <f>'TRE-MG'!$G$11</f>
        <v>0</v>
      </c>
      <c r="G23" s="20">
        <f>'TRE-MG'!$H$11</f>
        <v>2068</v>
      </c>
      <c r="H23" s="20">
        <f>'TRE-MG'!$I$11</f>
        <v>2844</v>
      </c>
      <c r="I23" s="21">
        <f t="shared" si="0"/>
        <v>4912</v>
      </c>
    </row>
    <row r="24" spans="1:9" ht="24.75" customHeight="1">
      <c r="A24" s="18" t="s">
        <v>46</v>
      </c>
      <c r="B24" s="19" t="s">
        <v>47</v>
      </c>
      <c r="C24" s="20">
        <f>'TRE-PA'!$D$11</f>
        <v>555</v>
      </c>
      <c r="D24" s="20">
        <f>'TRE-PA'!$E$11</f>
        <v>126</v>
      </c>
      <c r="E24" s="20">
        <f>'TRE-PA'!$F$11</f>
        <v>17</v>
      </c>
      <c r="F24" s="20">
        <f>'TRE-PA'!$G$11</f>
        <v>0</v>
      </c>
      <c r="G24" s="20">
        <f>'TRE-PA'!$H$11</f>
        <v>585</v>
      </c>
      <c r="H24" s="20">
        <f>'TRE-PA'!$I$11</f>
        <v>993</v>
      </c>
      <c r="I24" s="21">
        <f t="shared" si="0"/>
        <v>1578</v>
      </c>
    </row>
    <row r="25" spans="1:9" ht="24.75" customHeight="1">
      <c r="A25" s="18" t="s">
        <v>48</v>
      </c>
      <c r="B25" s="19" t="s">
        <v>49</v>
      </c>
      <c r="C25" s="20">
        <f>'TRE-PB'!$D$11</f>
        <v>447</v>
      </c>
      <c r="D25" s="20">
        <f>'TRE-PB'!$E$11</f>
        <v>73</v>
      </c>
      <c r="E25" s="20">
        <f>'TRE-PB'!$F$11</f>
        <v>1</v>
      </c>
      <c r="F25" s="20">
        <f>'TRE-PB'!$G$11</f>
        <v>0</v>
      </c>
      <c r="G25" s="20">
        <f>'TRE-PB'!$H$11</f>
        <v>478</v>
      </c>
      <c r="H25" s="20">
        <f>'TRE-PB'!$I$11</f>
        <v>721</v>
      </c>
      <c r="I25" s="21">
        <f t="shared" si="0"/>
        <v>1199</v>
      </c>
    </row>
    <row r="26" spans="1:9" ht="24.75" customHeight="1">
      <c r="A26" s="18" t="s">
        <v>50</v>
      </c>
      <c r="B26" s="19" t="s">
        <v>51</v>
      </c>
      <c r="C26" s="20">
        <f>'TRE-PR'!$D$11</f>
        <v>874</v>
      </c>
      <c r="D26" s="20">
        <f>'TRE-PR'!$E$11</f>
        <v>160</v>
      </c>
      <c r="E26" s="20">
        <f>'TRE-PR'!$F$11</f>
        <v>48</v>
      </c>
      <c r="F26" s="20">
        <f>'TRE-PR'!$G$11</f>
        <v>0</v>
      </c>
      <c r="G26" s="20">
        <f>'TRE-PR'!$H$11</f>
        <v>1035</v>
      </c>
      <c r="H26" s="20">
        <f>'TRE-PR'!$I$11</f>
        <v>1295</v>
      </c>
      <c r="I26" s="21">
        <f t="shared" si="0"/>
        <v>2330</v>
      </c>
    </row>
    <row r="27" spans="1:9" ht="24.75" customHeight="1">
      <c r="A27" s="18" t="s">
        <v>52</v>
      </c>
      <c r="B27" s="19" t="s">
        <v>53</v>
      </c>
      <c r="C27" s="20">
        <f>'TRE-PE'!$D$11</f>
        <v>812</v>
      </c>
      <c r="D27" s="20">
        <f>'TRE-PE'!$E$11</f>
        <v>134</v>
      </c>
      <c r="E27" s="20">
        <f>'TRE-PE'!$F$11</f>
        <v>39</v>
      </c>
      <c r="F27" s="20">
        <f>'TRE-PE'!$G$11</f>
        <v>0</v>
      </c>
      <c r="G27" s="20">
        <f>'TRE-PE'!$H$11</f>
        <v>903</v>
      </c>
      <c r="H27" s="20">
        <f>'TRE-PE'!$I$11</f>
        <v>1076</v>
      </c>
      <c r="I27" s="21">
        <f t="shared" si="0"/>
        <v>1979</v>
      </c>
    </row>
    <row r="28" spans="1:9" ht="24.75" customHeight="1">
      <c r="A28" s="18" t="s">
        <v>54</v>
      </c>
      <c r="B28" s="19" t="s">
        <v>55</v>
      </c>
      <c r="C28" s="20">
        <f>'TRE-PI'!$D$11</f>
        <v>486</v>
      </c>
      <c r="D28" s="20">
        <f>'TRE-PI'!$E$11</f>
        <v>109</v>
      </c>
      <c r="E28" s="20">
        <f>'TRE-PI'!$F$11</f>
        <v>14</v>
      </c>
      <c r="F28" s="20">
        <f>'TRE-PI'!$G$11</f>
        <v>0</v>
      </c>
      <c r="G28" s="20">
        <f>'TRE-PI'!$H$11</f>
        <v>495</v>
      </c>
      <c r="H28" s="20">
        <f>'TRE-PI'!$I$11</f>
        <v>810</v>
      </c>
      <c r="I28" s="21">
        <f t="shared" si="0"/>
        <v>1305</v>
      </c>
    </row>
    <row r="29" spans="1:9" ht="24.75" customHeight="1">
      <c r="A29" s="18" t="s">
        <v>56</v>
      </c>
      <c r="B29" s="19" t="s">
        <v>57</v>
      </c>
      <c r="C29" s="20">
        <f>'TRE-RJ'!$D$11</f>
        <v>1288</v>
      </c>
      <c r="D29" s="20">
        <f>'TRE-RJ'!$E$11</f>
        <v>181</v>
      </c>
      <c r="E29" s="20">
        <f>'TRE-RJ'!$F$11</f>
        <v>400</v>
      </c>
      <c r="F29" s="20">
        <f>'TRE-RJ'!$G$11</f>
        <v>0</v>
      </c>
      <c r="G29" s="20">
        <f>'TRE-RJ'!$H$11</f>
        <v>1925</v>
      </c>
      <c r="H29" s="20">
        <f>'TRE-RJ'!$I$11</f>
        <v>2166</v>
      </c>
      <c r="I29" s="21">
        <f t="shared" si="0"/>
        <v>4091</v>
      </c>
    </row>
    <row r="30" spans="1:9" ht="24.75" customHeight="1">
      <c r="A30" s="18" t="s">
        <v>58</v>
      </c>
      <c r="B30" s="19" t="s">
        <v>59</v>
      </c>
      <c r="C30" s="20">
        <f>'TRE-RN'!$D$11</f>
        <v>454</v>
      </c>
      <c r="D30" s="20">
        <f>'TRE-RN'!$E$11</f>
        <v>91</v>
      </c>
      <c r="E30" s="20">
        <f>'TRE-RN'!$F$11</f>
        <v>0</v>
      </c>
      <c r="F30" s="20">
        <f>'TRE-RN'!$G$11</f>
        <v>0</v>
      </c>
      <c r="G30" s="20">
        <f>'TRE-RN'!$H$11</f>
        <v>459</v>
      </c>
      <c r="H30" s="20">
        <f>'TRE-RN'!$I$11</f>
        <v>692</v>
      </c>
      <c r="I30" s="21">
        <f t="shared" si="0"/>
        <v>1151</v>
      </c>
    </row>
    <row r="31" spans="1:9" ht="24.75" customHeight="1">
      <c r="A31" s="18" t="s">
        <v>60</v>
      </c>
      <c r="B31" s="19" t="s">
        <v>61</v>
      </c>
      <c r="C31" s="20">
        <f>'TRE-RS'!$D$11</f>
        <v>821</v>
      </c>
      <c r="D31" s="20">
        <f>'TRE-RS'!$E$11</f>
        <v>124</v>
      </c>
      <c r="E31" s="20">
        <f>'TRE-RS'!$F$11</f>
        <v>39</v>
      </c>
      <c r="F31" s="20">
        <f>'TRE-RS'!$G$11</f>
        <v>0</v>
      </c>
      <c r="G31" s="20">
        <f>'TRE-RS'!$H$11</f>
        <v>964</v>
      </c>
      <c r="H31" s="20">
        <f>'TRE-RS'!$I$11</f>
        <v>1031</v>
      </c>
      <c r="I31" s="21">
        <f t="shared" si="0"/>
        <v>1995</v>
      </c>
    </row>
    <row r="32" spans="1:9" ht="24.75" customHeight="1">
      <c r="A32" s="18" t="s">
        <v>62</v>
      </c>
      <c r="B32" s="19" t="s">
        <v>63</v>
      </c>
      <c r="C32" s="20">
        <f>'TRE-RO'!$D$11</f>
        <v>263</v>
      </c>
      <c r="D32" s="20">
        <f>'TRE-RO'!$E$11</f>
        <v>63</v>
      </c>
      <c r="E32" s="20">
        <f>'TRE-RO'!$F$11</f>
        <v>0</v>
      </c>
      <c r="F32" s="20">
        <f>'TRE-RO'!$G$11</f>
        <v>0</v>
      </c>
      <c r="G32" s="20">
        <f>'TRE-RO'!$H$11</f>
        <v>239</v>
      </c>
      <c r="H32" s="20">
        <f>'TRE-RO'!$I$11</f>
        <v>358</v>
      </c>
      <c r="I32" s="21">
        <f t="shared" si="0"/>
        <v>597</v>
      </c>
    </row>
    <row r="33" spans="1:9" ht="24.75" customHeight="1">
      <c r="A33" s="18" t="s">
        <v>64</v>
      </c>
      <c r="B33" s="19" t="s">
        <v>65</v>
      </c>
      <c r="C33" s="20">
        <f>'TRE-SC'!$D$11</f>
        <v>499</v>
      </c>
      <c r="D33" s="20">
        <f>'TRE-SC'!$E$11</f>
        <v>100</v>
      </c>
      <c r="E33" s="20">
        <f>'TRE-SC'!$F$11</f>
        <v>2</v>
      </c>
      <c r="F33" s="20">
        <f>'TRE-SC'!$G$11</f>
        <v>0</v>
      </c>
      <c r="G33" s="20">
        <f>'TRE-SC'!$H$11</f>
        <v>646</v>
      </c>
      <c r="H33" s="20">
        <f>'TRE-SC'!$I$11</f>
        <v>892</v>
      </c>
      <c r="I33" s="21">
        <f t="shared" si="0"/>
        <v>1538</v>
      </c>
    </row>
    <row r="34" spans="1:9" ht="24.75" customHeight="1">
      <c r="A34" s="18" t="s">
        <v>66</v>
      </c>
      <c r="B34" s="19" t="s">
        <v>67</v>
      </c>
      <c r="C34" s="20">
        <f>'TRE-SP'!$D$11</f>
        <v>2239</v>
      </c>
      <c r="D34" s="20">
        <f>'TRE-SP'!$E$11</f>
        <v>354</v>
      </c>
      <c r="E34" s="20">
        <f>'TRE-SP'!$F$11</f>
        <v>181</v>
      </c>
      <c r="F34" s="20">
        <f>'TRE-SP'!$G$11</f>
        <v>0</v>
      </c>
      <c r="G34" s="20">
        <f>'TRE-SP'!$H$11</f>
        <v>3011</v>
      </c>
      <c r="H34" s="20">
        <f>'TRE-SP'!$I$11</f>
        <v>3417</v>
      </c>
      <c r="I34" s="21">
        <f t="shared" si="0"/>
        <v>6428</v>
      </c>
    </row>
    <row r="35" spans="1:9" ht="24.75" customHeight="1">
      <c r="A35" s="18" t="s">
        <v>68</v>
      </c>
      <c r="B35" s="19" t="s">
        <v>69</v>
      </c>
      <c r="C35" s="20">
        <f>'TRE-SE'!$D$11</f>
        <v>260</v>
      </c>
      <c r="D35" s="20">
        <f>'TRE-SE'!$E$11</f>
        <v>33</v>
      </c>
      <c r="E35" s="20">
        <f>'TRE-SE'!$F$11</f>
        <v>19</v>
      </c>
      <c r="F35" s="20">
        <f>'TRE-SE'!$G$11</f>
        <v>0</v>
      </c>
      <c r="G35" s="20">
        <f>'TRE-SE'!$H$11</f>
        <v>290</v>
      </c>
      <c r="H35" s="20">
        <f>'TRE-SE'!$I$11</f>
        <v>381</v>
      </c>
      <c r="I35" s="21">
        <f t="shared" si="0"/>
        <v>671</v>
      </c>
    </row>
    <row r="36" spans="1:9" ht="24.75" customHeight="1">
      <c r="A36" s="18" t="s">
        <v>70</v>
      </c>
      <c r="B36" s="19" t="s">
        <v>71</v>
      </c>
      <c r="C36" s="20">
        <f>'TRE-TO'!$D$11</f>
        <v>306</v>
      </c>
      <c r="D36" s="20">
        <f>'TRE-TO'!$E$11</f>
        <v>54</v>
      </c>
      <c r="E36" s="20">
        <f>'TRE-TO'!$F$11</f>
        <v>0</v>
      </c>
      <c r="F36" s="20">
        <f>'TRE-TO'!$G$11</f>
        <v>0</v>
      </c>
      <c r="G36" s="20">
        <f>'TRE-TO'!$H$11</f>
        <v>264</v>
      </c>
      <c r="H36" s="20">
        <f>'TRE-TO'!$I$11</f>
        <v>370</v>
      </c>
      <c r="I36" s="21">
        <f t="shared" si="0"/>
        <v>634</v>
      </c>
    </row>
    <row r="37" spans="1:9" ht="24.75" customHeight="1">
      <c r="A37" s="18" t="s">
        <v>72</v>
      </c>
      <c r="B37" s="19" t="s">
        <v>73</v>
      </c>
      <c r="C37" s="20">
        <f>'TRE-RR'!$D$11</f>
        <v>172</v>
      </c>
      <c r="D37" s="20">
        <f>'TRE-RR'!$E$11</f>
        <v>25</v>
      </c>
      <c r="E37" s="20">
        <f>'TRE-RR'!$F$11</f>
        <v>0</v>
      </c>
      <c r="F37" s="20">
        <f>'TRE-RR'!$G$11</f>
        <v>0</v>
      </c>
      <c r="G37" s="20">
        <f>'TRE-RR'!$H$11</f>
        <v>199</v>
      </c>
      <c r="H37" s="20">
        <f>'TRE-RR'!$I$11</f>
        <v>426</v>
      </c>
      <c r="I37" s="21">
        <f t="shared" si="0"/>
        <v>625</v>
      </c>
    </row>
    <row r="38" spans="1:9" ht="24.75" customHeight="1">
      <c r="A38" s="23" t="s">
        <v>74</v>
      </c>
      <c r="B38" s="24" t="s">
        <v>75</v>
      </c>
      <c r="C38" s="25">
        <f>'TRE-AP'!$D$11</f>
        <v>155</v>
      </c>
      <c r="D38" s="25">
        <f>'TRE-AP'!$E$11</f>
        <v>27</v>
      </c>
      <c r="E38" s="25">
        <f>'TRE-AP'!$F$11</f>
        <v>0</v>
      </c>
      <c r="F38" s="25">
        <f>'TRE-AP'!$G$11</f>
        <v>0</v>
      </c>
      <c r="G38" s="25">
        <f>'TRE-AP'!$H$11</f>
        <v>142</v>
      </c>
      <c r="H38" s="25">
        <f>'TRE-AP'!$I$11</f>
        <v>266</v>
      </c>
      <c r="I38" s="26">
        <f t="shared" si="0"/>
        <v>408</v>
      </c>
    </row>
    <row r="39" spans="1:9" ht="24.75" customHeight="1">
      <c r="A39" s="145" t="s">
        <v>19</v>
      </c>
      <c r="B39" s="146"/>
      <c r="C39" s="27">
        <f t="shared" ref="C39:I39" si="1">SUM(C11:C38)</f>
        <v>17187</v>
      </c>
      <c r="D39" s="27">
        <f t="shared" si="1"/>
        <v>3076</v>
      </c>
      <c r="E39" s="27">
        <f t="shared" si="1"/>
        <v>981</v>
      </c>
      <c r="F39" s="27">
        <f t="shared" si="1"/>
        <v>0</v>
      </c>
      <c r="G39" s="27">
        <f t="shared" si="1"/>
        <v>20369</v>
      </c>
      <c r="H39" s="27">
        <f t="shared" si="1"/>
        <v>27281</v>
      </c>
      <c r="I39" s="28">
        <f t="shared" si="1"/>
        <v>47650</v>
      </c>
    </row>
    <row r="40" spans="1:9" s="29" customFormat="1" ht="19.5" customHeight="1">
      <c r="A40" s="30" t="s">
        <v>76</v>
      </c>
      <c r="B40" s="31"/>
      <c r="C40" s="31"/>
      <c r="D40" s="31"/>
      <c r="E40" s="31"/>
      <c r="F40" s="31"/>
      <c r="G40" s="31"/>
    </row>
    <row r="41" spans="1:9" s="29" customFormat="1" ht="19.5" customHeight="1">
      <c r="A41" s="143" t="s">
        <v>116</v>
      </c>
      <c r="B41" s="144"/>
      <c r="C41" s="144"/>
      <c r="D41" s="144"/>
      <c r="E41" s="144"/>
      <c r="F41" s="144"/>
      <c r="G41" s="144"/>
      <c r="H41" s="144"/>
      <c r="I41" s="144"/>
    </row>
  </sheetData>
  <mergeCells count="13">
    <mergeCell ref="A41:I41"/>
    <mergeCell ref="A39:B39"/>
    <mergeCell ref="A5:I5"/>
    <mergeCell ref="C8:I8"/>
    <mergeCell ref="C9:C10"/>
    <mergeCell ref="D9:D10"/>
    <mergeCell ref="E9:E10"/>
    <mergeCell ref="G9:I9"/>
    <mergeCell ref="F9:F10"/>
    <mergeCell ref="A7:I7"/>
    <mergeCell ref="A9:A10"/>
    <mergeCell ref="B9:B10"/>
    <mergeCell ref="A8:B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30</v>
      </c>
      <c r="C11" s="87" t="s">
        <v>31</v>
      </c>
      <c r="D11" s="102">
        <v>762</v>
      </c>
      <c r="E11" s="102">
        <v>119</v>
      </c>
      <c r="F11" s="102">
        <v>16</v>
      </c>
      <c r="G11" s="89">
        <v>0</v>
      </c>
      <c r="H11" s="102">
        <v>746</v>
      </c>
      <c r="I11" s="102">
        <v>823</v>
      </c>
      <c r="J11" s="90">
        <f>H11+I11</f>
        <v>1569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762</v>
      </c>
      <c r="E12" s="92">
        <f t="shared" si="0"/>
        <v>119</v>
      </c>
      <c r="F12" s="92">
        <f t="shared" si="0"/>
        <v>16</v>
      </c>
      <c r="G12" s="92">
        <f t="shared" si="0"/>
        <v>0</v>
      </c>
      <c r="H12" s="92">
        <f t="shared" si="0"/>
        <v>746</v>
      </c>
      <c r="I12" s="92">
        <f t="shared" si="0"/>
        <v>823</v>
      </c>
      <c r="J12" s="93">
        <f t="shared" si="0"/>
        <v>1569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208.09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25"/>
  <sheetViews>
    <sheetView showGridLines="0" tabSelected="1" workbookViewId="0">
      <selection activeCell="H11" sqref="H11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32</v>
      </c>
      <c r="C11" s="87" t="s">
        <v>33</v>
      </c>
      <c r="D11" s="121">
        <v>294</v>
      </c>
      <c r="E11" s="121">
        <v>60</v>
      </c>
      <c r="F11" s="121">
        <v>4</v>
      </c>
      <c r="G11" s="119">
        <v>0</v>
      </c>
      <c r="H11" s="121">
        <v>451</v>
      </c>
      <c r="I11" s="121">
        <v>612</v>
      </c>
      <c r="J11" s="122">
        <f>H11+I11</f>
        <v>1063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294</v>
      </c>
      <c r="E12" s="92">
        <f t="shared" si="0"/>
        <v>60</v>
      </c>
      <c r="F12" s="92">
        <f t="shared" si="0"/>
        <v>4</v>
      </c>
      <c r="G12" s="92">
        <f t="shared" si="0"/>
        <v>0</v>
      </c>
      <c r="H12" s="92">
        <f t="shared" si="0"/>
        <v>451</v>
      </c>
      <c r="I12" s="92">
        <f t="shared" si="0"/>
        <v>612</v>
      </c>
      <c r="J12" s="93">
        <f t="shared" si="0"/>
        <v>1063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42.05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34</v>
      </c>
      <c r="C11" s="87" t="s">
        <v>35</v>
      </c>
      <c r="D11" s="102">
        <v>333</v>
      </c>
      <c r="E11" s="102">
        <v>62</v>
      </c>
      <c r="F11" s="102">
        <v>4</v>
      </c>
      <c r="G11" s="89">
        <v>0</v>
      </c>
      <c r="H11" s="102">
        <v>369</v>
      </c>
      <c r="I11" s="102">
        <v>381</v>
      </c>
      <c r="J11" s="90">
        <f>H11+I11</f>
        <v>750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333</v>
      </c>
      <c r="E12" s="92">
        <f t="shared" si="0"/>
        <v>62</v>
      </c>
      <c r="F12" s="92">
        <f t="shared" si="0"/>
        <v>4</v>
      </c>
      <c r="G12" s="92">
        <f t="shared" si="0"/>
        <v>0</v>
      </c>
      <c r="H12" s="92">
        <f t="shared" si="0"/>
        <v>369</v>
      </c>
      <c r="I12" s="92">
        <f t="shared" si="0"/>
        <v>381</v>
      </c>
      <c r="J12" s="93">
        <f t="shared" si="0"/>
        <v>750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153.13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103"/>
      <c r="B1" s="104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15" ht="30" customHeight="1">
      <c r="A2" s="105"/>
      <c r="B2" s="105" t="s">
        <v>1</v>
      </c>
      <c r="C2" s="106" t="s">
        <v>2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5" ht="30" customHeight="1">
      <c r="A3" s="105"/>
      <c r="B3" s="105" t="s">
        <v>3</v>
      </c>
      <c r="C3" s="107" t="s">
        <v>37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1:15" ht="30" customHeight="1">
      <c r="A4" s="105"/>
      <c r="B4" s="105" t="s">
        <v>5</v>
      </c>
      <c r="C4" s="108" t="s">
        <v>97</v>
      </c>
      <c r="D4" s="109" t="s">
        <v>98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5" ht="39.75" customHeight="1">
      <c r="A5" s="110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110"/>
      <c r="L5" s="110"/>
      <c r="M5" s="110"/>
      <c r="N5" s="110"/>
      <c r="O5" s="110"/>
    </row>
    <row r="6" spans="1:15" ht="19.5" customHeight="1">
      <c r="A6" s="105"/>
      <c r="B6" s="111"/>
      <c r="C6" s="111"/>
      <c r="D6" s="111"/>
      <c r="E6" s="111"/>
      <c r="F6" s="111"/>
      <c r="G6" s="111"/>
      <c r="H6" s="111"/>
      <c r="I6" s="111"/>
      <c r="J6" s="111"/>
      <c r="K6" s="105"/>
      <c r="L6" s="105"/>
      <c r="M6" s="105"/>
      <c r="N6" s="105"/>
      <c r="O6" s="105"/>
    </row>
    <row r="7" spans="1:15" ht="39.75" customHeight="1">
      <c r="A7" s="105"/>
      <c r="B7" s="106" t="s">
        <v>7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</row>
    <row r="8" spans="1:15" ht="39.75" customHeight="1">
      <c r="A8" s="112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112"/>
      <c r="L8" s="112"/>
      <c r="M8" s="112"/>
      <c r="N8" s="112"/>
      <c r="O8" s="112"/>
    </row>
    <row r="9" spans="1:15" ht="30" customHeight="1">
      <c r="A9" s="112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112"/>
      <c r="L9" s="112"/>
      <c r="M9" s="112"/>
      <c r="N9" s="112"/>
      <c r="O9" s="112"/>
    </row>
    <row r="10" spans="1:15" ht="30" customHeight="1">
      <c r="A10" s="112"/>
      <c r="B10" s="155"/>
      <c r="C10" s="151"/>
      <c r="D10" s="151"/>
      <c r="E10" s="151"/>
      <c r="F10" s="151"/>
      <c r="G10" s="151"/>
      <c r="H10" s="113" t="s">
        <v>17</v>
      </c>
      <c r="I10" s="113" t="s">
        <v>18</v>
      </c>
      <c r="J10" s="114" t="s">
        <v>19</v>
      </c>
      <c r="K10" s="112"/>
      <c r="L10" s="112"/>
      <c r="M10" s="112"/>
      <c r="N10" s="112"/>
      <c r="O10" s="112"/>
    </row>
    <row r="11" spans="1:15" ht="34.5" customHeight="1">
      <c r="A11" s="112"/>
      <c r="B11" s="115" t="s">
        <v>36</v>
      </c>
      <c r="C11" s="115" t="s">
        <v>37</v>
      </c>
      <c r="D11" s="116">
        <v>541</v>
      </c>
      <c r="E11" s="117">
        <v>99</v>
      </c>
      <c r="F11" s="118">
        <v>13</v>
      </c>
      <c r="G11" s="119">
        <v>0</v>
      </c>
      <c r="H11" s="120">
        <v>583</v>
      </c>
      <c r="I11" s="121">
        <v>910</v>
      </c>
      <c r="J11" s="122">
        <f>H11+I11</f>
        <v>1493</v>
      </c>
      <c r="K11" s="112"/>
      <c r="L11" s="112"/>
      <c r="M11" s="112"/>
      <c r="N11" s="112"/>
      <c r="O11" s="112"/>
    </row>
    <row r="12" spans="1:15" ht="34.5" customHeight="1">
      <c r="A12" s="112"/>
      <c r="B12" s="182" t="s">
        <v>19</v>
      </c>
      <c r="C12" s="183"/>
      <c r="D12" s="124">
        <f t="shared" ref="D12:J12" si="0">SUM(D11:D11)</f>
        <v>541</v>
      </c>
      <c r="E12" s="124">
        <f t="shared" si="0"/>
        <v>99</v>
      </c>
      <c r="F12" s="124">
        <f t="shared" si="0"/>
        <v>13</v>
      </c>
      <c r="G12" s="124">
        <f t="shared" si="0"/>
        <v>0</v>
      </c>
      <c r="H12" s="124">
        <f t="shared" si="0"/>
        <v>583</v>
      </c>
      <c r="I12" s="124">
        <f t="shared" si="0"/>
        <v>910</v>
      </c>
      <c r="J12" s="125">
        <f t="shared" si="0"/>
        <v>1493</v>
      </c>
      <c r="K12" s="112"/>
      <c r="L12" s="112"/>
      <c r="M12" s="112"/>
      <c r="N12" s="112"/>
      <c r="O12" s="112"/>
    </row>
    <row r="13" spans="1:15" ht="30" customHeight="1">
      <c r="A13" s="112"/>
      <c r="B13" s="184"/>
      <c r="C13" s="184"/>
      <c r="D13" s="184"/>
      <c r="E13" s="184"/>
      <c r="F13" s="184"/>
      <c r="G13" s="184"/>
      <c r="H13" s="184"/>
      <c r="I13" s="184"/>
      <c r="J13" s="184"/>
      <c r="K13" s="112"/>
      <c r="L13" s="112"/>
      <c r="M13" s="112"/>
      <c r="N13" s="112"/>
      <c r="O13" s="112"/>
    </row>
    <row r="14" spans="1:15" ht="30" customHeight="1">
      <c r="A14" s="112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112"/>
      <c r="L14" s="112"/>
      <c r="M14" s="112"/>
      <c r="N14" s="112"/>
      <c r="O14" s="112"/>
    </row>
    <row r="15" spans="1:15" ht="39.75" customHeight="1">
      <c r="A15" s="112"/>
      <c r="B15" s="145" t="s">
        <v>100</v>
      </c>
      <c r="C15" s="146"/>
      <c r="D15" s="123" t="s">
        <v>101</v>
      </c>
      <c r="E15" s="146" t="s">
        <v>102</v>
      </c>
      <c r="F15" s="146"/>
      <c r="G15" s="146"/>
      <c r="H15" s="146"/>
      <c r="I15" s="146"/>
      <c r="J15" s="186"/>
      <c r="K15" s="112"/>
      <c r="L15" s="112"/>
      <c r="M15" s="112"/>
      <c r="N15" s="112"/>
      <c r="O15" s="112"/>
    </row>
    <row r="16" spans="1:15" ht="34.5" customHeight="1">
      <c r="A16" s="112"/>
      <c r="B16" s="179" t="s">
        <v>79</v>
      </c>
      <c r="C16" s="180"/>
      <c r="D16" s="126">
        <v>1393.1</v>
      </c>
      <c r="E16" s="127"/>
      <c r="F16" s="128" t="s">
        <v>113</v>
      </c>
      <c r="G16" s="128"/>
      <c r="H16" s="128"/>
      <c r="I16" s="128"/>
      <c r="J16" s="128"/>
      <c r="K16" s="112"/>
      <c r="L16" s="112"/>
      <c r="M16" s="112"/>
      <c r="N16" s="112"/>
      <c r="O16" s="112"/>
    </row>
    <row r="17" spans="1:15" ht="34.5" customHeight="1">
      <c r="A17" s="112"/>
      <c r="B17" s="179" t="s">
        <v>80</v>
      </c>
      <c r="C17" s="180"/>
      <c r="D17" s="126">
        <v>1178.82</v>
      </c>
      <c r="E17" s="127"/>
      <c r="F17" s="128" t="s">
        <v>114</v>
      </c>
      <c r="G17" s="128"/>
      <c r="H17" s="128"/>
      <c r="I17" s="128"/>
      <c r="J17" s="128"/>
      <c r="K17" s="112"/>
      <c r="L17" s="112"/>
      <c r="M17" s="112"/>
      <c r="N17" s="112"/>
      <c r="O17" s="112"/>
    </row>
    <row r="18" spans="1:15" ht="34.5" customHeight="1">
      <c r="A18" s="112"/>
      <c r="B18" s="179" t="s">
        <v>115</v>
      </c>
      <c r="C18" s="180"/>
      <c r="D18" s="126">
        <v>335.27</v>
      </c>
      <c r="E18" s="127"/>
      <c r="F18" s="128" t="s">
        <v>106</v>
      </c>
      <c r="G18" s="128"/>
      <c r="H18" s="128"/>
      <c r="I18" s="128"/>
      <c r="J18" s="128"/>
      <c r="K18" s="112"/>
      <c r="L18" s="112"/>
      <c r="M18" s="112"/>
      <c r="N18" s="112"/>
      <c r="O18" s="112"/>
    </row>
    <row r="19" spans="1:15" ht="34.5" customHeight="1">
      <c r="A19" s="112"/>
      <c r="B19" s="179" t="s">
        <v>82</v>
      </c>
      <c r="C19" s="180"/>
      <c r="D19" s="126" t="s">
        <v>107</v>
      </c>
      <c r="E19" s="127"/>
      <c r="F19" s="128" t="s">
        <v>108</v>
      </c>
      <c r="G19" s="128"/>
      <c r="H19" s="128"/>
      <c r="I19" s="128"/>
      <c r="J19" s="128"/>
      <c r="K19" s="112"/>
      <c r="L19" s="112"/>
      <c r="M19" s="112"/>
      <c r="N19" s="112"/>
      <c r="O19" s="112"/>
    </row>
    <row r="20" spans="1:15" ht="34.5" customHeight="1">
      <c r="A20" s="112"/>
      <c r="B20" s="179" t="s">
        <v>109</v>
      </c>
      <c r="C20" s="180"/>
      <c r="D20" s="126">
        <v>643.44000000000005</v>
      </c>
      <c r="E20" s="127"/>
      <c r="F20" s="128" t="s">
        <v>106</v>
      </c>
      <c r="G20" s="128"/>
      <c r="H20" s="128"/>
      <c r="I20" s="128"/>
      <c r="J20" s="128"/>
      <c r="K20" s="112"/>
      <c r="L20" s="112"/>
      <c r="M20" s="112"/>
      <c r="N20" s="112"/>
      <c r="O20" s="112"/>
    </row>
    <row r="21" spans="1:15" ht="19.5" customHeight="1">
      <c r="A21" s="112"/>
      <c r="B21" s="129" t="s">
        <v>110</v>
      </c>
      <c r="C21" s="130"/>
      <c r="D21" s="130"/>
      <c r="E21" s="131"/>
      <c r="F21" s="131"/>
      <c r="G21" s="131"/>
      <c r="H21" s="131"/>
      <c r="I21" s="131"/>
      <c r="J21" s="131"/>
      <c r="K21" s="112"/>
      <c r="L21" s="112"/>
      <c r="M21" s="112"/>
      <c r="N21" s="112"/>
      <c r="O21" s="112"/>
    </row>
    <row r="22" spans="1:15" ht="33.75" customHeight="1">
      <c r="A22" s="112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112"/>
      <c r="L22" s="112"/>
      <c r="M22" s="112"/>
      <c r="N22" s="112"/>
      <c r="O22" s="112"/>
    </row>
    <row r="23" spans="1:15" ht="19.5" customHeight="1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</row>
    <row r="24" spans="1:15" ht="19.5" customHeight="1">
      <c r="A24" s="112"/>
      <c r="B24" s="112"/>
      <c r="C24" s="112"/>
      <c r="D24" s="112"/>
      <c r="E24" s="112"/>
      <c r="F24" s="112"/>
      <c r="G24" s="112"/>
      <c r="H24" s="132"/>
      <c r="I24" s="112"/>
      <c r="J24" s="112"/>
      <c r="K24" s="112"/>
      <c r="L24" s="112"/>
      <c r="M24" s="112"/>
      <c r="N24" s="112"/>
      <c r="O24" s="112"/>
    </row>
    <row r="25" spans="1:15" ht="19.5" customHeight="1">
      <c r="A25" s="112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38</v>
      </c>
      <c r="C11" s="87" t="s">
        <v>39</v>
      </c>
      <c r="D11" s="102">
        <v>564</v>
      </c>
      <c r="E11" s="102">
        <v>142</v>
      </c>
      <c r="F11" s="102">
        <v>7</v>
      </c>
      <c r="G11" s="89">
        <v>0</v>
      </c>
      <c r="H11" s="102">
        <v>609</v>
      </c>
      <c r="I11" s="102">
        <v>1044</v>
      </c>
      <c r="J11" s="90">
        <f>H11+I11</f>
        <v>1653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564</v>
      </c>
      <c r="E12" s="92">
        <f t="shared" si="0"/>
        <v>142</v>
      </c>
      <c r="F12" s="92">
        <f t="shared" si="0"/>
        <v>7</v>
      </c>
      <c r="G12" s="92">
        <f t="shared" si="0"/>
        <v>0</v>
      </c>
      <c r="H12" s="92">
        <f t="shared" si="0"/>
        <v>609</v>
      </c>
      <c r="I12" s="92">
        <f t="shared" si="0"/>
        <v>1044</v>
      </c>
      <c r="J12" s="93">
        <f t="shared" si="0"/>
        <v>1653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479.04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40</v>
      </c>
      <c r="C11" s="87" t="s">
        <v>41</v>
      </c>
      <c r="D11" s="102">
        <v>323</v>
      </c>
      <c r="E11" s="102">
        <v>56</v>
      </c>
      <c r="F11" s="102">
        <v>0</v>
      </c>
      <c r="G11" s="89">
        <v>0</v>
      </c>
      <c r="H11" s="102">
        <v>340</v>
      </c>
      <c r="I11" s="102">
        <v>568</v>
      </c>
      <c r="J11" s="90">
        <f>H11+I11</f>
        <v>908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323</v>
      </c>
      <c r="E12" s="92">
        <f t="shared" si="0"/>
        <v>56</v>
      </c>
      <c r="F12" s="92">
        <f t="shared" si="0"/>
        <v>0</v>
      </c>
      <c r="G12" s="92">
        <f t="shared" si="0"/>
        <v>0</v>
      </c>
      <c r="H12" s="92">
        <f t="shared" si="0"/>
        <v>340</v>
      </c>
      <c r="I12" s="92">
        <f t="shared" si="0"/>
        <v>568</v>
      </c>
      <c r="J12" s="93">
        <f t="shared" si="0"/>
        <v>908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42</v>
      </c>
      <c r="C11" s="87" t="s">
        <v>43</v>
      </c>
      <c r="D11" s="102">
        <v>322</v>
      </c>
      <c r="E11" s="102">
        <v>57</v>
      </c>
      <c r="F11" s="102">
        <v>0</v>
      </c>
      <c r="G11" s="89">
        <v>0</v>
      </c>
      <c r="H11" s="102">
        <v>354</v>
      </c>
      <c r="I11" s="102">
        <v>495</v>
      </c>
      <c r="J11" s="90">
        <f>H11+I11</f>
        <v>849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322</v>
      </c>
      <c r="E12" s="92">
        <f t="shared" si="0"/>
        <v>57</v>
      </c>
      <c r="F12" s="92">
        <f t="shared" si="0"/>
        <v>0</v>
      </c>
      <c r="G12" s="92">
        <f t="shared" si="0"/>
        <v>0</v>
      </c>
      <c r="H12" s="92">
        <f t="shared" si="0"/>
        <v>354</v>
      </c>
      <c r="I12" s="92">
        <f t="shared" si="0"/>
        <v>495</v>
      </c>
      <c r="J12" s="93">
        <f t="shared" si="0"/>
        <v>849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44</v>
      </c>
      <c r="C11" s="87" t="s">
        <v>45</v>
      </c>
      <c r="D11" s="102">
        <v>1723</v>
      </c>
      <c r="E11" s="102">
        <v>353</v>
      </c>
      <c r="F11" s="102">
        <v>62</v>
      </c>
      <c r="G11" s="89">
        <v>0</v>
      </c>
      <c r="H11" s="102">
        <v>2068</v>
      </c>
      <c r="I11" s="102">
        <v>2844</v>
      </c>
      <c r="J11" s="90">
        <f>H11+I11</f>
        <v>4912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1723</v>
      </c>
      <c r="E12" s="92">
        <f t="shared" si="0"/>
        <v>353</v>
      </c>
      <c r="F12" s="92">
        <f t="shared" si="0"/>
        <v>62</v>
      </c>
      <c r="G12" s="92">
        <f t="shared" si="0"/>
        <v>0</v>
      </c>
      <c r="H12" s="92">
        <f t="shared" si="0"/>
        <v>2068</v>
      </c>
      <c r="I12" s="92">
        <f t="shared" si="0"/>
        <v>2844</v>
      </c>
      <c r="J12" s="93">
        <f t="shared" si="0"/>
        <v>4912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541.24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46</v>
      </c>
      <c r="C11" s="87" t="s">
        <v>47</v>
      </c>
      <c r="D11" s="102">
        <v>555</v>
      </c>
      <c r="E11" s="102">
        <v>126</v>
      </c>
      <c r="F11" s="102">
        <v>17</v>
      </c>
      <c r="G11" s="89">
        <v>0</v>
      </c>
      <c r="H11" s="102">
        <v>585</v>
      </c>
      <c r="I11" s="102">
        <v>993</v>
      </c>
      <c r="J11" s="90">
        <f>H11+I11</f>
        <v>1578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555</v>
      </c>
      <c r="E12" s="92">
        <f t="shared" si="0"/>
        <v>126</v>
      </c>
      <c r="F12" s="92">
        <f t="shared" si="0"/>
        <v>17</v>
      </c>
      <c r="G12" s="92">
        <f t="shared" si="0"/>
        <v>0</v>
      </c>
      <c r="H12" s="92">
        <f t="shared" si="0"/>
        <v>585</v>
      </c>
      <c r="I12" s="92">
        <f t="shared" si="0"/>
        <v>993</v>
      </c>
      <c r="J12" s="93">
        <f t="shared" si="0"/>
        <v>1578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582.59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48</v>
      </c>
      <c r="C11" s="87" t="s">
        <v>49</v>
      </c>
      <c r="D11" s="102">
        <v>447</v>
      </c>
      <c r="E11" s="102">
        <v>73</v>
      </c>
      <c r="F11" s="102">
        <v>1</v>
      </c>
      <c r="G11" s="89">
        <v>0</v>
      </c>
      <c r="H11" s="102">
        <v>478</v>
      </c>
      <c r="I11" s="102">
        <v>721</v>
      </c>
      <c r="J11" s="90">
        <f>H11+I11</f>
        <v>1199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447</v>
      </c>
      <c r="E12" s="92">
        <f t="shared" si="0"/>
        <v>73</v>
      </c>
      <c r="F12" s="92">
        <f t="shared" si="0"/>
        <v>1</v>
      </c>
      <c r="G12" s="92">
        <f t="shared" si="0"/>
        <v>0</v>
      </c>
      <c r="H12" s="92">
        <f t="shared" si="0"/>
        <v>478</v>
      </c>
      <c r="I12" s="92">
        <f t="shared" si="0"/>
        <v>721</v>
      </c>
      <c r="J12" s="93">
        <f t="shared" si="0"/>
        <v>1199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528.25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topLeftCell="A25" workbookViewId="0">
      <selection activeCell="A44" sqref="A44:G44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4" customFormat="1" ht="39.75" customHeight="1">
      <c r="A1" s="158" t="s">
        <v>0</v>
      </c>
      <c r="B1" s="158"/>
      <c r="C1" s="6"/>
      <c r="D1" s="6"/>
    </row>
    <row r="2" spans="1:7" s="4" customFormat="1" ht="30" customHeight="1">
      <c r="A2" s="158" t="s">
        <v>1</v>
      </c>
      <c r="B2" s="158"/>
      <c r="C2" s="7" t="s">
        <v>2</v>
      </c>
      <c r="D2" s="6"/>
    </row>
    <row r="3" spans="1:7" s="4" customFormat="1" ht="30" customHeight="1">
      <c r="A3" s="158" t="s">
        <v>3</v>
      </c>
      <c r="B3" s="158"/>
      <c r="C3" s="7" t="s">
        <v>4</v>
      </c>
      <c r="D3" s="6"/>
    </row>
    <row r="4" spans="1:7" s="4" customFormat="1" ht="30" customHeight="1">
      <c r="A4" s="158" t="s">
        <v>5</v>
      </c>
      <c r="B4" s="158"/>
      <c r="C4" s="8" t="str">
        <f>JE!C4</f>
        <v>ABRIL</v>
      </c>
      <c r="D4" s="33" t="str">
        <f>JE!D4</f>
        <v>2024</v>
      </c>
    </row>
    <row r="5" spans="1:7" s="1" customFormat="1" ht="39.75" customHeight="1">
      <c r="A5" s="159" t="s">
        <v>6</v>
      </c>
      <c r="B5" s="159"/>
      <c r="C5" s="159"/>
      <c r="D5" s="159"/>
      <c r="E5" s="159"/>
      <c r="F5" s="159"/>
      <c r="G5" s="159"/>
    </row>
    <row r="6" spans="1:7" ht="9.75" customHeight="1">
      <c r="A6" s="35"/>
    </row>
    <row r="7" spans="1:7" s="1" customFormat="1" ht="19.5" customHeight="1">
      <c r="A7" s="157" t="s">
        <v>77</v>
      </c>
      <c r="B7" s="157"/>
      <c r="C7" s="157"/>
      <c r="D7" s="157"/>
      <c r="E7" s="157"/>
      <c r="F7" s="157"/>
      <c r="G7" s="157"/>
    </row>
    <row r="8" spans="1:7" ht="9.75" customHeight="1">
      <c r="A8" s="35"/>
    </row>
    <row r="9" spans="1:7" s="36" customFormat="1" ht="39.75" customHeight="1">
      <c r="A9" s="160" t="s">
        <v>8</v>
      </c>
      <c r="B9" s="161"/>
      <c r="C9" s="161" t="s">
        <v>78</v>
      </c>
      <c r="D9" s="161"/>
      <c r="E9" s="161"/>
      <c r="F9" s="161"/>
      <c r="G9" s="162"/>
    </row>
    <row r="10" spans="1:7" s="36" customFormat="1" ht="24.75" customHeight="1">
      <c r="A10" s="163" t="s">
        <v>10</v>
      </c>
      <c r="B10" s="165" t="s">
        <v>11</v>
      </c>
      <c r="C10" s="165" t="s">
        <v>79</v>
      </c>
      <c r="D10" s="165" t="s">
        <v>80</v>
      </c>
      <c r="E10" s="165" t="s">
        <v>81</v>
      </c>
      <c r="F10" s="165" t="s">
        <v>82</v>
      </c>
      <c r="G10" s="167" t="s">
        <v>16</v>
      </c>
    </row>
    <row r="11" spans="1:7" s="36" customFormat="1" ht="24.75" customHeight="1">
      <c r="A11" s="164"/>
      <c r="B11" s="166"/>
      <c r="C11" s="166"/>
      <c r="D11" s="166"/>
      <c r="E11" s="166"/>
      <c r="F11" s="166"/>
      <c r="G11" s="168"/>
    </row>
    <row r="12" spans="1:7" s="36" customFormat="1" ht="24.75" customHeight="1">
      <c r="A12" s="37" t="s">
        <v>20</v>
      </c>
      <c r="B12" s="38" t="s">
        <v>21</v>
      </c>
      <c r="C12" s="135">
        <f>TSE!$D$16</f>
        <v>1393.1</v>
      </c>
      <c r="D12" s="135">
        <f>TSE!$D$17</f>
        <v>1178.82</v>
      </c>
      <c r="E12" s="135">
        <v>96.32</v>
      </c>
      <c r="F12" s="135">
        <v>0</v>
      </c>
      <c r="G12" s="136">
        <f>TSE!$D$20</f>
        <v>643.44000000000005</v>
      </c>
    </row>
    <row r="13" spans="1:7" s="36" customFormat="1" ht="24.75" customHeight="1">
      <c r="A13" s="39" t="s">
        <v>22</v>
      </c>
      <c r="B13" s="40" t="s">
        <v>23</v>
      </c>
      <c r="C13" s="137">
        <f>'TRE-AC'!$D$16</f>
        <v>1393.1</v>
      </c>
      <c r="D13" s="137">
        <f>'TRE-AC'!$D$17</f>
        <v>1178.82</v>
      </c>
      <c r="E13" s="137">
        <v>0</v>
      </c>
      <c r="F13" s="137">
        <v>0</v>
      </c>
      <c r="G13" s="138">
        <f>'TRE-AC'!$D$20</f>
        <v>643.44000000000005</v>
      </c>
    </row>
    <row r="14" spans="1:7" s="36" customFormat="1" ht="24.75" customHeight="1">
      <c r="A14" s="39" t="s">
        <v>24</v>
      </c>
      <c r="B14" s="40" t="s">
        <v>25</v>
      </c>
      <c r="C14" s="137">
        <f>'TRE-AL'!$D$16</f>
        <v>1393.1</v>
      </c>
      <c r="D14" s="137">
        <f>'TRE-AL'!$D$17</f>
        <v>1178.82</v>
      </c>
      <c r="E14" s="137">
        <v>226.74</v>
      </c>
      <c r="F14" s="137">
        <v>0</v>
      </c>
      <c r="G14" s="138">
        <f>'TRE-AL'!$D$20</f>
        <v>643.44000000000005</v>
      </c>
    </row>
    <row r="15" spans="1:7" s="36" customFormat="1" ht="24.75" customHeight="1">
      <c r="A15" s="39" t="s">
        <v>26</v>
      </c>
      <c r="B15" s="40" t="s">
        <v>27</v>
      </c>
      <c r="C15" s="137">
        <f>'TRE-AM'!$D$16</f>
        <v>1393.1</v>
      </c>
      <c r="D15" s="137">
        <f>'TRE-AM'!$D$17</f>
        <v>1178.82</v>
      </c>
      <c r="E15" s="137">
        <v>1596.27</v>
      </c>
      <c r="F15" s="137">
        <v>0</v>
      </c>
      <c r="G15" s="138">
        <f>'TRE-AM'!$D$20</f>
        <v>643.44000000000005</v>
      </c>
    </row>
    <row r="16" spans="1:7" s="36" customFormat="1" ht="24.75" customHeight="1">
      <c r="A16" s="39" t="s">
        <v>28</v>
      </c>
      <c r="B16" s="40" t="s">
        <v>29</v>
      </c>
      <c r="C16" s="137">
        <f>'TRE-BA'!$D$16</f>
        <v>1393.1</v>
      </c>
      <c r="D16" s="137">
        <f>'TRE-BA'!$D$17</f>
        <v>1178.82</v>
      </c>
      <c r="E16" s="137">
        <v>610.69000000000005</v>
      </c>
      <c r="F16" s="137">
        <v>0</v>
      </c>
      <c r="G16" s="138">
        <f>'TRE-BA'!$D$20</f>
        <v>643.44000000000005</v>
      </c>
    </row>
    <row r="17" spans="1:7" s="36" customFormat="1" ht="24.75" customHeight="1">
      <c r="A17" s="39" t="s">
        <v>30</v>
      </c>
      <c r="B17" s="40" t="s">
        <v>31</v>
      </c>
      <c r="C17" s="137">
        <f>'TRE-CE'!$D$16</f>
        <v>1393.1</v>
      </c>
      <c r="D17" s="137">
        <f>'TRE-CE'!$D$17</f>
        <v>1178.82</v>
      </c>
      <c r="E17" s="137">
        <v>208.09</v>
      </c>
      <c r="F17" s="137">
        <v>0</v>
      </c>
      <c r="G17" s="138">
        <f>'TRE-CE'!$D$20</f>
        <v>643.44000000000005</v>
      </c>
    </row>
    <row r="18" spans="1:7" s="36" customFormat="1" ht="24.75" customHeight="1">
      <c r="A18" s="39" t="s">
        <v>32</v>
      </c>
      <c r="B18" s="40" t="s">
        <v>33</v>
      </c>
      <c r="C18" s="137">
        <f>'TRE-DF'!$D$16</f>
        <v>1393.1</v>
      </c>
      <c r="D18" s="137">
        <f>'TRE-DF'!$D$17</f>
        <v>1178.82</v>
      </c>
      <c r="E18" s="137">
        <v>42.05</v>
      </c>
      <c r="F18" s="137">
        <v>0</v>
      </c>
      <c r="G18" s="138">
        <f>'TRE-DF'!$D$20</f>
        <v>643.44000000000005</v>
      </c>
    </row>
    <row r="19" spans="1:7" s="36" customFormat="1" ht="24.75" customHeight="1">
      <c r="A19" s="39" t="s">
        <v>34</v>
      </c>
      <c r="B19" s="40" t="s">
        <v>35</v>
      </c>
      <c r="C19" s="137">
        <f>'TRE-ES'!$D$16</f>
        <v>1393.1</v>
      </c>
      <c r="D19" s="137">
        <f>'TRE-ES'!$D$17</f>
        <v>1178.82</v>
      </c>
      <c r="E19" s="137">
        <v>153.13</v>
      </c>
      <c r="F19" s="137">
        <v>0</v>
      </c>
      <c r="G19" s="138">
        <f>'TRE-ES'!$D$20</f>
        <v>643.44000000000005</v>
      </c>
    </row>
    <row r="20" spans="1:7" s="36" customFormat="1" ht="24.75" customHeight="1">
      <c r="A20" s="39" t="s">
        <v>36</v>
      </c>
      <c r="B20" s="40" t="s">
        <v>37</v>
      </c>
      <c r="C20" s="137">
        <f>'TRE-GO'!$D$16</f>
        <v>1393.1</v>
      </c>
      <c r="D20" s="137">
        <f>'TRE-GO'!$D$17</f>
        <v>1178.82</v>
      </c>
      <c r="E20" s="137">
        <v>335.27</v>
      </c>
      <c r="F20" s="137">
        <v>0</v>
      </c>
      <c r="G20" s="138">
        <f>'TRE-GO'!$D$20</f>
        <v>643.44000000000005</v>
      </c>
    </row>
    <row r="21" spans="1:7" s="36" customFormat="1" ht="24.75" customHeight="1">
      <c r="A21" s="39" t="s">
        <v>38</v>
      </c>
      <c r="B21" s="40" t="s">
        <v>39</v>
      </c>
      <c r="C21" s="137">
        <f>'TRE-MA'!$D$16</f>
        <v>1393.1</v>
      </c>
      <c r="D21" s="137">
        <f>'TRE-MA'!$D$17</f>
        <v>1178.82</v>
      </c>
      <c r="E21" s="137">
        <v>479.04</v>
      </c>
      <c r="F21" s="137">
        <v>0</v>
      </c>
      <c r="G21" s="138">
        <f>'TRE-MA'!$D$20</f>
        <v>643.44000000000005</v>
      </c>
    </row>
    <row r="22" spans="1:7" s="36" customFormat="1" ht="24.75" customHeight="1">
      <c r="A22" s="39" t="s">
        <v>40</v>
      </c>
      <c r="B22" s="40" t="s">
        <v>41</v>
      </c>
      <c r="C22" s="137">
        <f>'TRE-MT'!$D$16</f>
        <v>1393.1</v>
      </c>
      <c r="D22" s="137">
        <f>'TRE-MT'!$D$17</f>
        <v>1178.82</v>
      </c>
      <c r="E22" s="137">
        <v>0</v>
      </c>
      <c r="F22" s="137">
        <v>0</v>
      </c>
      <c r="G22" s="138">
        <f>'TRE-MT'!$D$20</f>
        <v>643.44000000000005</v>
      </c>
    </row>
    <row r="23" spans="1:7" s="36" customFormat="1" ht="24.75" customHeight="1">
      <c r="A23" s="39" t="s">
        <v>42</v>
      </c>
      <c r="B23" s="40" t="s">
        <v>43</v>
      </c>
      <c r="C23" s="137">
        <f>'TRE-MS'!$D$16</f>
        <v>1393.1</v>
      </c>
      <c r="D23" s="137">
        <f>'TRE-MS'!$D$17</f>
        <v>1178.82</v>
      </c>
      <c r="E23" s="137">
        <v>0</v>
      </c>
      <c r="F23" s="137">
        <v>0</v>
      </c>
      <c r="G23" s="138">
        <f>'TRE-MS'!$D$20</f>
        <v>643.44000000000005</v>
      </c>
    </row>
    <row r="24" spans="1:7" s="36" customFormat="1" ht="24.75" customHeight="1">
      <c r="A24" s="39" t="s">
        <v>44</v>
      </c>
      <c r="B24" s="40" t="s">
        <v>45</v>
      </c>
      <c r="C24" s="137">
        <f>'TRE-MG'!$D$16</f>
        <v>1393.1</v>
      </c>
      <c r="D24" s="137">
        <f>'TRE-MG'!$D$17</f>
        <v>1178.82</v>
      </c>
      <c r="E24" s="137">
        <v>541.24</v>
      </c>
      <c r="F24" s="137">
        <v>0</v>
      </c>
      <c r="G24" s="138">
        <f>'TRE-MG'!$D$20</f>
        <v>643.44000000000005</v>
      </c>
    </row>
    <row r="25" spans="1:7" s="36" customFormat="1" ht="24.75" customHeight="1">
      <c r="A25" s="39" t="s">
        <v>46</v>
      </c>
      <c r="B25" s="40" t="s">
        <v>47</v>
      </c>
      <c r="C25" s="137">
        <f>'TRE-PA'!$D$16</f>
        <v>1393.1</v>
      </c>
      <c r="D25" s="137">
        <f>'TRE-PA'!$D$17</f>
        <v>1178.82</v>
      </c>
      <c r="E25" s="137">
        <v>582.59</v>
      </c>
      <c r="F25" s="137">
        <v>0</v>
      </c>
      <c r="G25" s="138">
        <f>'TRE-PA'!$D$20</f>
        <v>643.44000000000005</v>
      </c>
    </row>
    <row r="26" spans="1:7" s="36" customFormat="1" ht="24.75" customHeight="1">
      <c r="A26" s="39" t="s">
        <v>48</v>
      </c>
      <c r="B26" s="40" t="s">
        <v>49</v>
      </c>
      <c r="C26" s="137">
        <f>'TRE-PB'!$D$16</f>
        <v>1393.1</v>
      </c>
      <c r="D26" s="137">
        <f>'TRE-PB'!$D$17</f>
        <v>1178.82</v>
      </c>
      <c r="E26" s="137">
        <v>528.25</v>
      </c>
      <c r="F26" s="137">
        <v>0</v>
      </c>
      <c r="G26" s="138">
        <f>'TRE-PB'!$D$20</f>
        <v>643.44000000000005</v>
      </c>
    </row>
    <row r="27" spans="1:7" s="36" customFormat="1" ht="24.75" customHeight="1">
      <c r="A27" s="39" t="s">
        <v>50</v>
      </c>
      <c r="B27" s="40" t="s">
        <v>51</v>
      </c>
      <c r="C27" s="137">
        <f>'TRE-PR'!$D$16</f>
        <v>1393.1</v>
      </c>
      <c r="D27" s="137">
        <f>'TRE-PR'!$D$17</f>
        <v>1178.82</v>
      </c>
      <c r="E27" s="137">
        <v>419.69</v>
      </c>
      <c r="F27" s="137">
        <v>0</v>
      </c>
      <c r="G27" s="138">
        <f>'TRE-PR'!$D$20</f>
        <v>643.44000000000005</v>
      </c>
    </row>
    <row r="28" spans="1:7" s="36" customFormat="1" ht="24.75" customHeight="1">
      <c r="A28" s="39" t="s">
        <v>52</v>
      </c>
      <c r="B28" s="40" t="s">
        <v>53</v>
      </c>
      <c r="C28" s="137">
        <f>'TRE-PE'!$D$16</f>
        <v>1393.1</v>
      </c>
      <c r="D28" s="137">
        <f>'TRE-PE'!$D$17</f>
        <v>1178.82</v>
      </c>
      <c r="E28" s="137">
        <v>706.61</v>
      </c>
      <c r="F28" s="137">
        <v>0</v>
      </c>
      <c r="G28" s="138">
        <f>'TRE-PE'!$D$20</f>
        <v>643.44000000000005</v>
      </c>
    </row>
    <row r="29" spans="1:7" s="36" customFormat="1" ht="24.75" customHeight="1">
      <c r="A29" s="39" t="s">
        <v>54</v>
      </c>
      <c r="B29" s="40" t="s">
        <v>55</v>
      </c>
      <c r="C29" s="137">
        <f>'TRE-PI'!$D$16</f>
        <v>1393.1</v>
      </c>
      <c r="D29" s="137">
        <f>'TRE-PI'!$D$17</f>
        <v>1178.82</v>
      </c>
      <c r="E29" s="137">
        <v>335.66</v>
      </c>
      <c r="F29" s="137">
        <v>0</v>
      </c>
      <c r="G29" s="138">
        <f>'TRE-PI'!$D$20</f>
        <v>643.44000000000005</v>
      </c>
    </row>
    <row r="30" spans="1:7" s="36" customFormat="1" ht="24.75" customHeight="1">
      <c r="A30" s="39" t="s">
        <v>56</v>
      </c>
      <c r="B30" s="40" t="s">
        <v>57</v>
      </c>
      <c r="C30" s="137">
        <f>'TRE-RJ'!$D$16</f>
        <v>1393.1</v>
      </c>
      <c r="D30" s="137">
        <f>'TRE-RJ'!$D$17</f>
        <v>1178.82</v>
      </c>
      <c r="E30" s="137">
        <v>305.83999999999997</v>
      </c>
      <c r="F30" s="137">
        <v>0</v>
      </c>
      <c r="G30" s="138">
        <f>'TRE-RJ'!$D$20</f>
        <v>643.44000000000005</v>
      </c>
    </row>
    <row r="31" spans="1:7" s="36" customFormat="1" ht="24.75" customHeight="1">
      <c r="A31" s="39" t="s">
        <v>58</v>
      </c>
      <c r="B31" s="40" t="s">
        <v>59</v>
      </c>
      <c r="C31" s="137">
        <f>'TRE-RN'!$D$16</f>
        <v>1393.1</v>
      </c>
      <c r="D31" s="137">
        <f>'TRE-RN'!$D$17</f>
        <v>1178.82</v>
      </c>
      <c r="E31" s="137">
        <v>0</v>
      </c>
      <c r="F31" s="137">
        <v>0</v>
      </c>
      <c r="G31" s="138">
        <f>'TRE-RN'!$D$20</f>
        <v>643.44000000000005</v>
      </c>
    </row>
    <row r="32" spans="1:7" s="36" customFormat="1" ht="24.75" customHeight="1">
      <c r="A32" s="39" t="s">
        <v>60</v>
      </c>
      <c r="B32" s="40" t="s">
        <v>61</v>
      </c>
      <c r="C32" s="137">
        <f>'TRE-RS'!$D$16</f>
        <v>1393.1</v>
      </c>
      <c r="D32" s="137">
        <f>'TRE-RS'!$D$17</f>
        <v>1178.82</v>
      </c>
      <c r="E32" s="137">
        <v>441.93</v>
      </c>
      <c r="F32" s="137">
        <v>0</v>
      </c>
      <c r="G32" s="138">
        <f>'TRE-RS'!$D$20</f>
        <v>643.44000000000005</v>
      </c>
    </row>
    <row r="33" spans="1:7" s="36" customFormat="1" ht="24.75" customHeight="1">
      <c r="A33" s="39" t="s">
        <v>62</v>
      </c>
      <c r="B33" s="40" t="s">
        <v>63</v>
      </c>
      <c r="C33" s="137">
        <f>'TRE-RO'!$D$16</f>
        <v>1393.1</v>
      </c>
      <c r="D33" s="137">
        <f>'TRE-RO'!$D$17</f>
        <v>1178.82</v>
      </c>
      <c r="E33" s="137">
        <v>0</v>
      </c>
      <c r="F33" s="137">
        <v>0</v>
      </c>
      <c r="G33" s="138">
        <f>'TRE-RO'!$D$20</f>
        <v>643.44000000000005</v>
      </c>
    </row>
    <row r="34" spans="1:7" s="36" customFormat="1" ht="24.75" customHeight="1">
      <c r="A34" s="39" t="s">
        <v>64</v>
      </c>
      <c r="B34" s="40" t="s">
        <v>65</v>
      </c>
      <c r="C34" s="137">
        <f>'TRE-SC'!$D$16</f>
        <v>1393.1</v>
      </c>
      <c r="D34" s="137">
        <f>'TRE-SC'!$D$17</f>
        <v>1178.82</v>
      </c>
      <c r="E34" s="137">
        <v>150</v>
      </c>
      <c r="F34" s="137">
        <v>0</v>
      </c>
      <c r="G34" s="138">
        <f>'TRE-SC'!$D$20</f>
        <v>643.44000000000005</v>
      </c>
    </row>
    <row r="35" spans="1:7" s="36" customFormat="1" ht="24.75" customHeight="1">
      <c r="A35" s="39" t="s">
        <v>66</v>
      </c>
      <c r="B35" s="40" t="s">
        <v>67</v>
      </c>
      <c r="C35" s="137">
        <f>'TRE-SP'!$D$16</f>
        <v>1393.1</v>
      </c>
      <c r="D35" s="137">
        <f>'TRE-SP'!$D$17</f>
        <v>1178.82</v>
      </c>
      <c r="E35" s="137">
        <v>636.55999999999995</v>
      </c>
      <c r="F35" s="137">
        <v>0</v>
      </c>
      <c r="G35" s="138">
        <f>'TRE-SP'!$D$20</f>
        <v>643.44000000000005</v>
      </c>
    </row>
    <row r="36" spans="1:7" s="36" customFormat="1" ht="24.75" customHeight="1">
      <c r="A36" s="39" t="s">
        <v>68</v>
      </c>
      <c r="B36" s="40" t="s">
        <v>69</v>
      </c>
      <c r="C36" s="137">
        <f>'TRE-SE'!$D$16</f>
        <v>1393.1</v>
      </c>
      <c r="D36" s="137">
        <f>'TRE-SE'!$D$17</f>
        <v>1178.82</v>
      </c>
      <c r="E36" s="137">
        <v>352.26</v>
      </c>
      <c r="F36" s="137">
        <v>0</v>
      </c>
      <c r="G36" s="138">
        <f>'TRE-SE'!$D$20</f>
        <v>643.44000000000005</v>
      </c>
    </row>
    <row r="37" spans="1:7" s="36" customFormat="1" ht="24.75" customHeight="1">
      <c r="A37" s="39" t="s">
        <v>70</v>
      </c>
      <c r="B37" s="40" t="s">
        <v>71</v>
      </c>
      <c r="C37" s="137">
        <f>'TRE-TO'!$D$16</f>
        <v>1393.1</v>
      </c>
      <c r="D37" s="137">
        <f>'TRE-TO'!$D$17</f>
        <v>1178.82</v>
      </c>
      <c r="E37" s="137">
        <v>0</v>
      </c>
      <c r="F37" s="137">
        <v>0</v>
      </c>
      <c r="G37" s="138">
        <f>'TRE-TO'!$D$20</f>
        <v>643.44000000000005</v>
      </c>
    </row>
    <row r="38" spans="1:7" s="36" customFormat="1" ht="24.75" customHeight="1">
      <c r="A38" s="39" t="s">
        <v>72</v>
      </c>
      <c r="B38" s="40" t="s">
        <v>73</v>
      </c>
      <c r="C38" s="137">
        <f>'TRE-RR'!$D$16</f>
        <v>1393.1</v>
      </c>
      <c r="D38" s="137">
        <f>'TRE-RR'!$D$17</f>
        <v>1178.82</v>
      </c>
      <c r="E38" s="137">
        <v>0</v>
      </c>
      <c r="F38" s="137">
        <v>0</v>
      </c>
      <c r="G38" s="138">
        <f>'TRE-RR'!$D$20</f>
        <v>643.44000000000005</v>
      </c>
    </row>
    <row r="39" spans="1:7" s="36" customFormat="1" ht="24.75" customHeight="1">
      <c r="A39" s="41" t="s">
        <v>74</v>
      </c>
      <c r="B39" s="42" t="s">
        <v>75</v>
      </c>
      <c r="C39" s="139">
        <f>'TRE-AP'!$D$16</f>
        <v>1393.1</v>
      </c>
      <c r="D39" s="139">
        <f>'TRE-AP'!$D$17</f>
        <v>1178.82</v>
      </c>
      <c r="E39" s="139">
        <v>0</v>
      </c>
      <c r="F39" s="139">
        <v>0</v>
      </c>
      <c r="G39" s="140">
        <f>'TRE-AP'!$D$20</f>
        <v>643.44000000000005</v>
      </c>
    </row>
    <row r="40" spans="1:7" s="36" customFormat="1" ht="30" customHeight="1">
      <c r="A40" s="43">
        <v>14000</v>
      </c>
      <c r="B40" s="44" t="s">
        <v>83</v>
      </c>
      <c r="C40" s="45"/>
      <c r="D40" s="45"/>
      <c r="E40" s="46"/>
      <c r="F40" s="45"/>
      <c r="G40" s="47"/>
    </row>
    <row r="41" spans="1:7" s="48" customFormat="1" ht="69.75" customHeight="1">
      <c r="A41" s="169" t="s">
        <v>84</v>
      </c>
      <c r="B41" s="170"/>
      <c r="C41" s="142" t="s">
        <v>117</v>
      </c>
      <c r="D41" s="142" t="s">
        <v>117</v>
      </c>
      <c r="E41" s="49" t="s">
        <v>85</v>
      </c>
      <c r="F41" s="50" t="s">
        <v>86</v>
      </c>
      <c r="G41" s="51" t="s">
        <v>85</v>
      </c>
    </row>
    <row r="42" spans="1:7" s="29" customFormat="1" ht="19.5" customHeight="1">
      <c r="A42" s="30" t="s">
        <v>76</v>
      </c>
      <c r="B42" s="31"/>
      <c r="C42" s="31"/>
      <c r="D42" s="31"/>
      <c r="E42" s="31"/>
      <c r="F42" s="31"/>
      <c r="G42" s="31"/>
    </row>
    <row r="43" spans="1:7" s="29" customFormat="1" ht="19.5" customHeight="1">
      <c r="A43" s="143" t="s">
        <v>119</v>
      </c>
      <c r="B43" s="144"/>
      <c r="C43" s="144"/>
      <c r="D43" s="144"/>
      <c r="E43" s="144"/>
      <c r="F43" s="144"/>
      <c r="G43" s="144"/>
    </row>
    <row r="44" spans="1:7" s="29" customFormat="1" ht="19.5" customHeight="1">
      <c r="A44" s="144" t="s">
        <v>87</v>
      </c>
      <c r="B44" s="144"/>
      <c r="C44" s="144"/>
      <c r="D44" s="144"/>
      <c r="E44" s="144"/>
      <c r="F44" s="144"/>
      <c r="G44" s="144"/>
    </row>
    <row r="45" spans="1:7" s="29" customFormat="1" ht="19.5" customHeight="1">
      <c r="A45" s="143" t="s">
        <v>118</v>
      </c>
      <c r="B45" s="144"/>
      <c r="C45" s="144"/>
      <c r="D45" s="144"/>
      <c r="E45" s="144"/>
      <c r="F45" s="144"/>
      <c r="G45" s="144"/>
    </row>
  </sheetData>
  <mergeCells count="19">
    <mergeCell ref="A44:G44"/>
    <mergeCell ref="A45:G45"/>
    <mergeCell ref="A43:G43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  <mergeCell ref="A7:G7"/>
    <mergeCell ref="A1:B1"/>
    <mergeCell ref="A2:B2"/>
    <mergeCell ref="A3:B3"/>
    <mergeCell ref="A4:B4"/>
    <mergeCell ref="A5:G5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50</v>
      </c>
      <c r="C11" s="87" t="s">
        <v>51</v>
      </c>
      <c r="D11" s="102">
        <v>874</v>
      </c>
      <c r="E11" s="102">
        <v>160</v>
      </c>
      <c r="F11" s="102">
        <v>48</v>
      </c>
      <c r="G11" s="89">
        <v>0</v>
      </c>
      <c r="H11" s="102">
        <v>1035</v>
      </c>
      <c r="I11" s="102">
        <v>1295</v>
      </c>
      <c r="J11" s="90">
        <f>H11+I11</f>
        <v>2330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874</v>
      </c>
      <c r="E12" s="92">
        <f t="shared" si="0"/>
        <v>160</v>
      </c>
      <c r="F12" s="92">
        <f t="shared" si="0"/>
        <v>48</v>
      </c>
      <c r="G12" s="92">
        <f t="shared" si="0"/>
        <v>0</v>
      </c>
      <c r="H12" s="92">
        <f t="shared" si="0"/>
        <v>1035</v>
      </c>
      <c r="I12" s="92">
        <f t="shared" si="0"/>
        <v>1295</v>
      </c>
      <c r="J12" s="93">
        <f t="shared" si="0"/>
        <v>2330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419.69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52</v>
      </c>
      <c r="C11" s="87" t="s">
        <v>53</v>
      </c>
      <c r="D11" s="102">
        <v>812</v>
      </c>
      <c r="E11" s="102">
        <v>134</v>
      </c>
      <c r="F11" s="102">
        <v>39</v>
      </c>
      <c r="G11" s="89">
        <v>0</v>
      </c>
      <c r="H11" s="102">
        <v>903</v>
      </c>
      <c r="I11" s="102">
        <v>1076</v>
      </c>
      <c r="J11" s="90">
        <f>H11+I11</f>
        <v>1979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812</v>
      </c>
      <c r="E12" s="92">
        <f t="shared" si="0"/>
        <v>134</v>
      </c>
      <c r="F12" s="92">
        <f t="shared" si="0"/>
        <v>39</v>
      </c>
      <c r="G12" s="92">
        <f t="shared" si="0"/>
        <v>0</v>
      </c>
      <c r="H12" s="92">
        <f t="shared" si="0"/>
        <v>903</v>
      </c>
      <c r="I12" s="92">
        <f t="shared" si="0"/>
        <v>1076</v>
      </c>
      <c r="J12" s="93">
        <f t="shared" si="0"/>
        <v>1979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706.61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3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54</v>
      </c>
      <c r="C11" s="87" t="s">
        <v>55</v>
      </c>
      <c r="D11" s="102">
        <v>486</v>
      </c>
      <c r="E11" s="102">
        <v>109</v>
      </c>
      <c r="F11" s="102">
        <v>14</v>
      </c>
      <c r="G11" s="89">
        <v>0</v>
      </c>
      <c r="H11" s="102">
        <v>495</v>
      </c>
      <c r="I11" s="102">
        <v>810</v>
      </c>
      <c r="J11" s="90">
        <f>H11+I11</f>
        <v>1305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486</v>
      </c>
      <c r="E12" s="92">
        <f t="shared" si="0"/>
        <v>109</v>
      </c>
      <c r="F12" s="92">
        <f t="shared" si="0"/>
        <v>14</v>
      </c>
      <c r="G12" s="92">
        <f t="shared" si="0"/>
        <v>0</v>
      </c>
      <c r="H12" s="92">
        <f t="shared" si="0"/>
        <v>495</v>
      </c>
      <c r="I12" s="92">
        <f t="shared" si="0"/>
        <v>810</v>
      </c>
      <c r="J12" s="93">
        <f t="shared" si="0"/>
        <v>1305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335.66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56</v>
      </c>
      <c r="C11" s="87" t="s">
        <v>57</v>
      </c>
      <c r="D11" s="102">
        <v>1288</v>
      </c>
      <c r="E11" s="102">
        <v>181</v>
      </c>
      <c r="F11" s="102">
        <v>400</v>
      </c>
      <c r="G11" s="89">
        <v>0</v>
      </c>
      <c r="H11" s="102">
        <v>1925</v>
      </c>
      <c r="I11" s="102">
        <v>2166</v>
      </c>
      <c r="J11" s="90">
        <f>H11+I11</f>
        <v>4091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1288</v>
      </c>
      <c r="E12" s="92">
        <f t="shared" si="0"/>
        <v>181</v>
      </c>
      <c r="F12" s="92">
        <f t="shared" si="0"/>
        <v>400</v>
      </c>
      <c r="G12" s="92">
        <f t="shared" si="0"/>
        <v>0</v>
      </c>
      <c r="H12" s="92">
        <f t="shared" si="0"/>
        <v>1925</v>
      </c>
      <c r="I12" s="92">
        <f t="shared" si="0"/>
        <v>2166</v>
      </c>
      <c r="J12" s="93">
        <f t="shared" si="0"/>
        <v>4091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305.83999999999997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58</v>
      </c>
      <c r="C11" s="87" t="s">
        <v>59</v>
      </c>
      <c r="D11" s="102">
        <v>454</v>
      </c>
      <c r="E11" s="102">
        <v>91</v>
      </c>
      <c r="F11" s="102">
        <v>0</v>
      </c>
      <c r="G11" s="89">
        <v>0</v>
      </c>
      <c r="H11" s="102">
        <v>459</v>
      </c>
      <c r="I11" s="102">
        <v>692</v>
      </c>
      <c r="J11" s="90">
        <f>H11+I11</f>
        <v>1151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454</v>
      </c>
      <c r="E12" s="92">
        <f t="shared" si="0"/>
        <v>91</v>
      </c>
      <c r="F12" s="92">
        <f t="shared" si="0"/>
        <v>0</v>
      </c>
      <c r="G12" s="92">
        <f t="shared" si="0"/>
        <v>0</v>
      </c>
      <c r="H12" s="92">
        <f t="shared" si="0"/>
        <v>459</v>
      </c>
      <c r="I12" s="92">
        <f t="shared" si="0"/>
        <v>692</v>
      </c>
      <c r="J12" s="93">
        <f t="shared" si="0"/>
        <v>1151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60</v>
      </c>
      <c r="C11" s="87" t="s">
        <v>61</v>
      </c>
      <c r="D11" s="102">
        <v>821</v>
      </c>
      <c r="E11" s="102">
        <v>124</v>
      </c>
      <c r="F11" s="102">
        <v>39</v>
      </c>
      <c r="G11" s="89">
        <v>0</v>
      </c>
      <c r="H11" s="102">
        <v>964</v>
      </c>
      <c r="I11" s="102">
        <v>1031</v>
      </c>
      <c r="J11" s="90">
        <f>H11+I11</f>
        <v>1995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821</v>
      </c>
      <c r="E12" s="92">
        <f t="shared" si="0"/>
        <v>124</v>
      </c>
      <c r="F12" s="92">
        <f t="shared" si="0"/>
        <v>39</v>
      </c>
      <c r="G12" s="92">
        <f t="shared" si="0"/>
        <v>0</v>
      </c>
      <c r="H12" s="92">
        <f t="shared" si="0"/>
        <v>964</v>
      </c>
      <c r="I12" s="92">
        <f t="shared" si="0"/>
        <v>1031</v>
      </c>
      <c r="J12" s="93">
        <f t="shared" si="0"/>
        <v>1995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441.93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62</v>
      </c>
      <c r="C11" s="87" t="s">
        <v>63</v>
      </c>
      <c r="D11" s="102">
        <v>263</v>
      </c>
      <c r="E11" s="102">
        <v>63</v>
      </c>
      <c r="F11" s="102">
        <v>0</v>
      </c>
      <c r="G11" s="89">
        <v>0</v>
      </c>
      <c r="H11" s="102">
        <v>239</v>
      </c>
      <c r="I11" s="102">
        <v>358</v>
      </c>
      <c r="J11" s="90">
        <f>H11+I11</f>
        <v>597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263</v>
      </c>
      <c r="E12" s="92">
        <f t="shared" si="0"/>
        <v>63</v>
      </c>
      <c r="F12" s="92">
        <f t="shared" si="0"/>
        <v>0</v>
      </c>
      <c r="G12" s="92">
        <f t="shared" si="0"/>
        <v>0</v>
      </c>
      <c r="H12" s="92">
        <f t="shared" si="0"/>
        <v>239</v>
      </c>
      <c r="I12" s="92">
        <f t="shared" si="0"/>
        <v>358</v>
      </c>
      <c r="J12" s="93">
        <f t="shared" si="0"/>
        <v>597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64</v>
      </c>
      <c r="C11" s="87" t="s">
        <v>65</v>
      </c>
      <c r="D11" s="102">
        <v>499</v>
      </c>
      <c r="E11" s="102">
        <v>100</v>
      </c>
      <c r="F11" s="102">
        <v>2</v>
      </c>
      <c r="G11" s="89">
        <v>0</v>
      </c>
      <c r="H11" s="102">
        <v>646</v>
      </c>
      <c r="I11" s="102">
        <v>892</v>
      </c>
      <c r="J11" s="90">
        <f>H11+I11</f>
        <v>1538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499</v>
      </c>
      <c r="E12" s="92">
        <f t="shared" si="0"/>
        <v>100</v>
      </c>
      <c r="F12" s="92">
        <f t="shared" si="0"/>
        <v>2</v>
      </c>
      <c r="G12" s="92">
        <f t="shared" si="0"/>
        <v>0</v>
      </c>
      <c r="H12" s="92">
        <f t="shared" si="0"/>
        <v>646</v>
      </c>
      <c r="I12" s="92">
        <f t="shared" si="0"/>
        <v>892</v>
      </c>
      <c r="J12" s="93">
        <f t="shared" si="0"/>
        <v>1538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150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66</v>
      </c>
      <c r="C11" s="87" t="s">
        <v>67</v>
      </c>
      <c r="D11" s="102">
        <v>2239</v>
      </c>
      <c r="E11" s="102">
        <v>354</v>
      </c>
      <c r="F11" s="102">
        <v>181</v>
      </c>
      <c r="G11" s="89">
        <v>0</v>
      </c>
      <c r="H11" s="102">
        <v>3011</v>
      </c>
      <c r="I11" s="102">
        <v>3417</v>
      </c>
      <c r="J11" s="90">
        <f>H11+I11</f>
        <v>6428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2239</v>
      </c>
      <c r="E12" s="92">
        <f t="shared" si="0"/>
        <v>354</v>
      </c>
      <c r="F12" s="92">
        <f t="shared" si="0"/>
        <v>181</v>
      </c>
      <c r="G12" s="92">
        <f t="shared" si="0"/>
        <v>0</v>
      </c>
      <c r="H12" s="92">
        <f t="shared" si="0"/>
        <v>3011</v>
      </c>
      <c r="I12" s="92">
        <f t="shared" si="0"/>
        <v>3417</v>
      </c>
      <c r="J12" s="93">
        <f t="shared" si="0"/>
        <v>6428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636.55999999999995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68</v>
      </c>
      <c r="C11" s="87" t="s">
        <v>69</v>
      </c>
      <c r="D11" s="102">
        <v>260</v>
      </c>
      <c r="E11" s="102">
        <v>33</v>
      </c>
      <c r="F11" s="102">
        <v>19</v>
      </c>
      <c r="G11" s="89">
        <v>0</v>
      </c>
      <c r="H11" s="102">
        <v>290</v>
      </c>
      <c r="I11" s="102">
        <v>381</v>
      </c>
      <c r="J11" s="90">
        <f>H11+I11</f>
        <v>671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260</v>
      </c>
      <c r="E12" s="92">
        <f t="shared" si="0"/>
        <v>33</v>
      </c>
      <c r="F12" s="92">
        <f t="shared" si="0"/>
        <v>19</v>
      </c>
      <c r="G12" s="92">
        <f t="shared" si="0"/>
        <v>0</v>
      </c>
      <c r="H12" s="92">
        <f t="shared" si="0"/>
        <v>290</v>
      </c>
      <c r="I12" s="92">
        <f t="shared" si="0"/>
        <v>381</v>
      </c>
      <c r="J12" s="93">
        <f t="shared" si="0"/>
        <v>671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352.26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19" workbookViewId="0">
      <selection activeCell="N33" sqref="N33"/>
    </sheetView>
  </sheetViews>
  <sheetFormatPr defaultColWidth="10.7109375" defaultRowHeight="12.75"/>
  <cols>
    <col min="1" max="2" width="20.7109375" style="83" customWidth="1"/>
    <col min="3" max="5" width="30.7109375" style="83" customWidth="1"/>
    <col min="6" max="6" width="10.7109375" style="83" customWidth="1"/>
    <col min="7" max="8" width="15.7109375" style="83" customWidth="1"/>
    <col min="9" max="9" width="10.7109375" style="83" customWidth="1"/>
    <col min="10" max="16384" width="10.7109375" style="83"/>
  </cols>
  <sheetData>
    <row r="1" spans="1:8" s="110" customFormat="1" ht="30" customHeight="1">
      <c r="A1" s="110" t="s">
        <v>0</v>
      </c>
    </row>
    <row r="2" spans="1:8" s="110" customFormat="1" ht="30" customHeight="1">
      <c r="A2" s="175" t="s">
        <v>1</v>
      </c>
      <c r="B2" s="175"/>
      <c r="C2" s="106" t="s">
        <v>2</v>
      </c>
      <c r="D2" s="105"/>
    </row>
    <row r="3" spans="1:8" s="110" customFormat="1" ht="30" customHeight="1">
      <c r="A3" s="175" t="s">
        <v>3</v>
      </c>
      <c r="B3" s="175"/>
      <c r="C3" s="106" t="s">
        <v>4</v>
      </c>
      <c r="D3" s="105"/>
    </row>
    <row r="4" spans="1:8" s="110" customFormat="1" ht="39.75" customHeight="1">
      <c r="A4" s="133" t="s">
        <v>5</v>
      </c>
      <c r="B4" s="105"/>
      <c r="C4" s="107" t="str">
        <f>JE!C4</f>
        <v>ABRIL</v>
      </c>
      <c r="D4" s="107" t="str">
        <f>JE!D4</f>
        <v>2024</v>
      </c>
    </row>
    <row r="5" spans="1:8" ht="15" customHeight="1"/>
    <row r="6" spans="1:8" s="103" customFormat="1" ht="30" customHeight="1">
      <c r="A6" s="176" t="s">
        <v>88</v>
      </c>
      <c r="B6" s="176"/>
      <c r="C6" s="176"/>
      <c r="D6" s="176"/>
      <c r="E6" s="176"/>
    </row>
    <row r="7" spans="1:8" ht="15" customHeight="1">
      <c r="A7" s="52"/>
      <c r="B7" s="52"/>
      <c r="C7" s="52"/>
      <c r="D7" s="52"/>
      <c r="E7" s="52"/>
    </row>
    <row r="8" spans="1:8" ht="15" customHeight="1"/>
    <row r="9" spans="1:8" ht="39.75" customHeight="1">
      <c r="A9" s="177" t="s">
        <v>8</v>
      </c>
      <c r="B9" s="178"/>
      <c r="C9" s="178" t="s">
        <v>89</v>
      </c>
      <c r="D9" s="178"/>
      <c r="E9" s="53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4</v>
      </c>
    </row>
    <row r="10" spans="1:8" ht="30" customHeight="1">
      <c r="A10" s="171" t="s">
        <v>10</v>
      </c>
      <c r="B10" s="173" t="s">
        <v>11</v>
      </c>
      <c r="C10" s="54" t="s">
        <v>14</v>
      </c>
      <c r="D10" s="54" t="s">
        <v>90</v>
      </c>
      <c r="E10" s="55" t="s">
        <v>91</v>
      </c>
    </row>
    <row r="11" spans="1:8" ht="15" customHeight="1">
      <c r="A11" s="172"/>
      <c r="B11" s="174"/>
      <c r="C11" s="56" t="s">
        <v>92</v>
      </c>
      <c r="D11" s="56" t="s">
        <v>93</v>
      </c>
      <c r="E11" s="57" t="s">
        <v>94</v>
      </c>
      <c r="G11" s="58" t="s">
        <v>95</v>
      </c>
      <c r="H11" s="58"/>
    </row>
    <row r="12" spans="1:8" s="59" customFormat="1" ht="24.75" customHeight="1">
      <c r="A12" s="60" t="s">
        <v>20</v>
      </c>
      <c r="B12" s="61" t="s">
        <v>21</v>
      </c>
      <c r="C12" s="62">
        <f>QUANT_BENEFICIÁRIOS_JE!E11</f>
        <v>2</v>
      </c>
      <c r="D12" s="63">
        <v>770.56000000000006</v>
      </c>
      <c r="E12" s="64">
        <f t="shared" ref="E12:E40" si="0">ROUND(IFERROR((D12/C12)/$E$9,0),2)</f>
        <v>96.32</v>
      </c>
      <c r="G12" s="65">
        <f>TSE!$D$18</f>
        <v>96.32</v>
      </c>
      <c r="H12" s="66">
        <f t="shared" ref="H12:H40" si="1">E12-G12</f>
        <v>0</v>
      </c>
    </row>
    <row r="13" spans="1:8" s="59" customFormat="1" ht="24.75" customHeight="1">
      <c r="A13" s="67" t="s">
        <v>22</v>
      </c>
      <c r="B13" s="68" t="s">
        <v>23</v>
      </c>
      <c r="C13" s="69">
        <f>QUANT_BENEFICIÁRIOS_JE!E12</f>
        <v>0</v>
      </c>
      <c r="D13" s="70">
        <v>0</v>
      </c>
      <c r="E13" s="71">
        <f t="shared" si="0"/>
        <v>0</v>
      </c>
      <c r="G13" s="65">
        <f>'TRE-AC'!$D$18</f>
        <v>0</v>
      </c>
      <c r="H13" s="66">
        <f t="shared" si="1"/>
        <v>0</v>
      </c>
    </row>
    <row r="14" spans="1:8" s="59" customFormat="1" ht="24.75" customHeight="1">
      <c r="A14" s="67" t="s">
        <v>24</v>
      </c>
      <c r="B14" s="68" t="s">
        <v>25</v>
      </c>
      <c r="C14" s="69">
        <f>QUANT_BENEFICIÁRIOS_JE!E13</f>
        <v>43</v>
      </c>
      <c r="D14" s="70">
        <v>38998.9</v>
      </c>
      <c r="E14" s="71">
        <f t="shared" si="0"/>
        <v>226.74</v>
      </c>
      <c r="G14" s="65">
        <f>'TRE-AL'!$D$18</f>
        <v>226.74</v>
      </c>
      <c r="H14" s="66">
        <f t="shared" si="1"/>
        <v>0</v>
      </c>
    </row>
    <row r="15" spans="1:8" s="59" customFormat="1" ht="24.75" customHeight="1">
      <c r="A15" s="67" t="s">
        <v>26</v>
      </c>
      <c r="B15" s="68" t="s">
        <v>27</v>
      </c>
      <c r="C15" s="69">
        <f>QUANT_BENEFICIÁRIOS_JE!E14</f>
        <v>9</v>
      </c>
      <c r="D15" s="70">
        <v>57465.67</v>
      </c>
      <c r="E15" s="71">
        <f t="shared" si="0"/>
        <v>1596.27</v>
      </c>
      <c r="G15" s="65">
        <f>'TRE-AM'!$D$18</f>
        <v>1596.27</v>
      </c>
      <c r="H15" s="66">
        <f t="shared" si="1"/>
        <v>0</v>
      </c>
    </row>
    <row r="16" spans="1:8" s="59" customFormat="1" ht="24.75" customHeight="1">
      <c r="A16" s="67" t="s">
        <v>28</v>
      </c>
      <c r="B16" s="68" t="s">
        <v>29</v>
      </c>
      <c r="C16" s="69">
        <f>QUANT_BENEFICIÁRIOS_JE!E15</f>
        <v>61</v>
      </c>
      <c r="D16" s="70">
        <v>149008.29</v>
      </c>
      <c r="E16" s="71">
        <f t="shared" si="0"/>
        <v>610.69000000000005</v>
      </c>
      <c r="G16" s="65">
        <f>'TRE-BA'!$D$18</f>
        <v>610.69000000000005</v>
      </c>
      <c r="H16" s="66">
        <f t="shared" si="1"/>
        <v>0</v>
      </c>
    </row>
    <row r="17" spans="1:8" s="59" customFormat="1" ht="24.75" customHeight="1">
      <c r="A17" s="67" t="s">
        <v>30</v>
      </c>
      <c r="B17" s="68" t="s">
        <v>31</v>
      </c>
      <c r="C17" s="69">
        <f>QUANT_BENEFICIÁRIOS_JE!E16</f>
        <v>16</v>
      </c>
      <c r="D17" s="70">
        <v>13317.86</v>
      </c>
      <c r="E17" s="71">
        <f t="shared" si="0"/>
        <v>208.09</v>
      </c>
      <c r="G17" s="65">
        <f>'TRE-CE'!$D$18</f>
        <v>208.09</v>
      </c>
      <c r="H17" s="66">
        <f t="shared" si="1"/>
        <v>0</v>
      </c>
    </row>
    <row r="18" spans="1:8" s="59" customFormat="1" ht="24.75" customHeight="1">
      <c r="A18" s="67" t="s">
        <v>32</v>
      </c>
      <c r="B18" s="68" t="s">
        <v>33</v>
      </c>
      <c r="C18" s="69">
        <f>QUANT_BENEFICIÁRIOS_JE!E17</f>
        <v>4</v>
      </c>
      <c r="D18" s="70">
        <v>672.7399999999999</v>
      </c>
      <c r="E18" s="71">
        <f t="shared" si="0"/>
        <v>42.05</v>
      </c>
      <c r="G18" s="65">
        <f>'TRE-DF'!$D$18</f>
        <v>42.05</v>
      </c>
      <c r="H18" s="66">
        <f t="shared" si="1"/>
        <v>0</v>
      </c>
    </row>
    <row r="19" spans="1:8" s="59" customFormat="1" ht="24.75" customHeight="1">
      <c r="A19" s="67" t="s">
        <v>34</v>
      </c>
      <c r="B19" s="68" t="s">
        <v>35</v>
      </c>
      <c r="C19" s="69">
        <f>QUANT_BENEFICIÁRIOS_JE!E18</f>
        <v>4</v>
      </c>
      <c r="D19" s="70">
        <v>2450.12</v>
      </c>
      <c r="E19" s="71">
        <f t="shared" si="0"/>
        <v>153.13</v>
      </c>
      <c r="G19" s="65">
        <f>'TRE-ES'!$D$18</f>
        <v>153.13</v>
      </c>
      <c r="H19" s="66">
        <f t="shared" si="1"/>
        <v>0</v>
      </c>
    </row>
    <row r="20" spans="1:8" s="59" customFormat="1" ht="24.75" customHeight="1">
      <c r="A20" s="67" t="s">
        <v>36</v>
      </c>
      <c r="B20" s="68" t="s">
        <v>37</v>
      </c>
      <c r="C20" s="69">
        <f>QUANT_BENEFICIÁRIOS_JE!E19</f>
        <v>13</v>
      </c>
      <c r="D20" s="70">
        <v>17433.84</v>
      </c>
      <c r="E20" s="71">
        <f t="shared" si="0"/>
        <v>335.27</v>
      </c>
      <c r="G20" s="65">
        <f>'TRE-GO'!$D$18</f>
        <v>335.27</v>
      </c>
      <c r="H20" s="66">
        <f t="shared" si="1"/>
        <v>0</v>
      </c>
    </row>
    <row r="21" spans="1:8" s="59" customFormat="1" ht="24.75" customHeight="1">
      <c r="A21" s="67" t="s">
        <v>38</v>
      </c>
      <c r="B21" s="68" t="s">
        <v>39</v>
      </c>
      <c r="C21" s="69">
        <f>QUANT_BENEFICIÁRIOS_JE!E20</f>
        <v>7</v>
      </c>
      <c r="D21" s="70">
        <v>13412.98</v>
      </c>
      <c r="E21" s="71">
        <f t="shared" si="0"/>
        <v>479.04</v>
      </c>
      <c r="G21" s="65">
        <f>'TRE-MA'!$D$18</f>
        <v>479.04</v>
      </c>
      <c r="H21" s="66">
        <f t="shared" si="1"/>
        <v>0</v>
      </c>
    </row>
    <row r="22" spans="1:8" s="59" customFormat="1" ht="24.75" customHeight="1">
      <c r="A22" s="67" t="s">
        <v>40</v>
      </c>
      <c r="B22" s="68" t="s">
        <v>41</v>
      </c>
      <c r="C22" s="69">
        <f>QUANT_BENEFICIÁRIOS_JE!E21</f>
        <v>0</v>
      </c>
      <c r="D22" s="70">
        <v>0</v>
      </c>
      <c r="E22" s="71">
        <f t="shared" si="0"/>
        <v>0</v>
      </c>
      <c r="G22" s="65">
        <f>'TRE-MT'!$D$18</f>
        <v>0</v>
      </c>
      <c r="H22" s="66">
        <f t="shared" si="1"/>
        <v>0</v>
      </c>
    </row>
    <row r="23" spans="1:8" s="59" customFormat="1" ht="24.75" customHeight="1">
      <c r="A23" s="67" t="s">
        <v>42</v>
      </c>
      <c r="B23" s="68" t="s">
        <v>43</v>
      </c>
      <c r="C23" s="69">
        <f>QUANT_BENEFICIÁRIOS_JE!E22</f>
        <v>0</v>
      </c>
      <c r="D23" s="70">
        <v>0</v>
      </c>
      <c r="E23" s="71">
        <f t="shared" si="0"/>
        <v>0</v>
      </c>
      <c r="G23" s="65">
        <f>'TRE-MS'!$D$18</f>
        <v>0</v>
      </c>
      <c r="H23" s="66">
        <f t="shared" si="1"/>
        <v>0</v>
      </c>
    </row>
    <row r="24" spans="1:8" s="59" customFormat="1" ht="24.75" customHeight="1">
      <c r="A24" s="67" t="s">
        <v>44</v>
      </c>
      <c r="B24" s="68" t="s">
        <v>45</v>
      </c>
      <c r="C24" s="69">
        <f>QUANT_BENEFICIÁRIOS_JE!E23</f>
        <v>62</v>
      </c>
      <c r="D24" s="70">
        <v>134227.65000000002</v>
      </c>
      <c r="E24" s="71">
        <f t="shared" si="0"/>
        <v>541.24</v>
      </c>
      <c r="G24" s="65">
        <f>'TRE-MG'!$D$18</f>
        <v>541.24</v>
      </c>
      <c r="H24" s="66">
        <f t="shared" si="1"/>
        <v>0</v>
      </c>
    </row>
    <row r="25" spans="1:8" s="59" customFormat="1" ht="24.75" customHeight="1">
      <c r="A25" s="67" t="s">
        <v>46</v>
      </c>
      <c r="B25" s="68" t="s">
        <v>47</v>
      </c>
      <c r="C25" s="69">
        <f>QUANT_BENEFICIÁRIOS_JE!E24</f>
        <v>17</v>
      </c>
      <c r="D25" s="70">
        <v>39615.78</v>
      </c>
      <c r="E25" s="71">
        <f t="shared" si="0"/>
        <v>582.59</v>
      </c>
      <c r="G25" s="65">
        <f>'TRE-PA'!$D$18</f>
        <v>582.59</v>
      </c>
      <c r="H25" s="66">
        <f t="shared" si="1"/>
        <v>0</v>
      </c>
    </row>
    <row r="26" spans="1:8" s="59" customFormat="1" ht="24.75" customHeight="1">
      <c r="A26" s="67" t="s">
        <v>48</v>
      </c>
      <c r="B26" s="68" t="s">
        <v>49</v>
      </c>
      <c r="C26" s="69">
        <f>QUANT_BENEFICIÁRIOS_JE!E25</f>
        <v>1</v>
      </c>
      <c r="D26" s="70">
        <v>2112.98</v>
      </c>
      <c r="E26" s="71">
        <f t="shared" si="0"/>
        <v>528.25</v>
      </c>
      <c r="G26" s="65">
        <f>'TRE-PB'!$D$18</f>
        <v>528.25</v>
      </c>
      <c r="H26" s="66">
        <f t="shared" si="1"/>
        <v>0</v>
      </c>
    </row>
    <row r="27" spans="1:8" s="59" customFormat="1" ht="24.75" customHeight="1">
      <c r="A27" s="67" t="s">
        <v>50</v>
      </c>
      <c r="B27" s="68" t="s">
        <v>51</v>
      </c>
      <c r="C27" s="69">
        <f>QUANT_BENEFICIÁRIOS_JE!E26</f>
        <v>48</v>
      </c>
      <c r="D27" s="70">
        <v>80579.66</v>
      </c>
      <c r="E27" s="71">
        <f t="shared" si="0"/>
        <v>419.69</v>
      </c>
      <c r="G27" s="65">
        <f>'TRE-PR'!$D$18</f>
        <v>419.69</v>
      </c>
      <c r="H27" s="66">
        <f t="shared" si="1"/>
        <v>0</v>
      </c>
    </row>
    <row r="28" spans="1:8" s="59" customFormat="1" ht="24.75" customHeight="1">
      <c r="A28" s="67">
        <v>14117</v>
      </c>
      <c r="B28" s="68" t="s">
        <v>53</v>
      </c>
      <c r="C28" s="69">
        <f>QUANT_BENEFICIÁRIOS_JE!E27</f>
        <v>39</v>
      </c>
      <c r="D28" s="70">
        <v>110231.55</v>
      </c>
      <c r="E28" s="71">
        <f t="shared" si="0"/>
        <v>706.61</v>
      </c>
      <c r="G28" s="65">
        <f>'TRE-PE'!$D$18</f>
        <v>706.61</v>
      </c>
      <c r="H28" s="66">
        <f t="shared" si="1"/>
        <v>0</v>
      </c>
    </row>
    <row r="29" spans="1:8" s="59" customFormat="1" ht="24.75" customHeight="1">
      <c r="A29" s="67" t="s">
        <v>54</v>
      </c>
      <c r="B29" s="68" t="s">
        <v>55</v>
      </c>
      <c r="C29" s="69">
        <f>QUANT_BENEFICIÁRIOS_JE!E28</f>
        <v>14</v>
      </c>
      <c r="D29" s="70">
        <v>18796.919999999998</v>
      </c>
      <c r="E29" s="71">
        <f t="shared" si="0"/>
        <v>335.66</v>
      </c>
      <c r="G29" s="65">
        <f>'TRE-PI'!$D$18</f>
        <v>335.66</v>
      </c>
      <c r="H29" s="66">
        <f t="shared" si="1"/>
        <v>0</v>
      </c>
    </row>
    <row r="30" spans="1:8" s="59" customFormat="1" ht="24.75" customHeight="1">
      <c r="A30" s="67" t="s">
        <v>56</v>
      </c>
      <c r="B30" s="68" t="s">
        <v>57</v>
      </c>
      <c r="C30" s="69">
        <f>QUANT_BENEFICIÁRIOS_JE!E29</f>
        <v>400</v>
      </c>
      <c r="D30" s="70">
        <v>489350.27</v>
      </c>
      <c r="E30" s="71">
        <f t="shared" si="0"/>
        <v>305.83999999999997</v>
      </c>
      <c r="G30" s="65">
        <f>'TRE-RJ'!$D$18</f>
        <v>305.83999999999997</v>
      </c>
      <c r="H30" s="66">
        <f t="shared" si="1"/>
        <v>0</v>
      </c>
    </row>
    <row r="31" spans="1:8" s="59" customFormat="1" ht="24.75" customHeight="1">
      <c r="A31" s="67" t="s">
        <v>58</v>
      </c>
      <c r="B31" s="68" t="s">
        <v>59</v>
      </c>
      <c r="C31" s="69">
        <f>QUANT_BENEFICIÁRIOS_JE!E30</f>
        <v>0</v>
      </c>
      <c r="D31" s="70">
        <v>0</v>
      </c>
      <c r="E31" s="71">
        <f t="shared" si="0"/>
        <v>0</v>
      </c>
      <c r="G31" s="65">
        <f>'TRE-RN'!$D$18</f>
        <v>0</v>
      </c>
      <c r="H31" s="66">
        <f t="shared" si="1"/>
        <v>0</v>
      </c>
    </row>
    <row r="32" spans="1:8" s="59" customFormat="1" ht="24.75" customHeight="1">
      <c r="A32" s="67">
        <v>14121</v>
      </c>
      <c r="B32" s="68" t="s">
        <v>61</v>
      </c>
      <c r="C32" s="69">
        <f>QUANT_BENEFICIÁRIOS_JE!E31</f>
        <v>39</v>
      </c>
      <c r="D32" s="70">
        <v>68941.239999999991</v>
      </c>
      <c r="E32" s="71">
        <f t="shared" si="0"/>
        <v>441.93</v>
      </c>
      <c r="G32" s="65">
        <f>'TRE-RS'!$D$18</f>
        <v>441.93</v>
      </c>
      <c r="H32" s="66">
        <f t="shared" si="1"/>
        <v>0</v>
      </c>
    </row>
    <row r="33" spans="1:8" s="59" customFormat="1" ht="24.75" customHeight="1">
      <c r="A33" s="67" t="s">
        <v>62</v>
      </c>
      <c r="B33" s="68" t="s">
        <v>63</v>
      </c>
      <c r="C33" s="69">
        <f>QUANT_BENEFICIÁRIOS_JE!E32</f>
        <v>0</v>
      </c>
      <c r="D33" s="70">
        <v>0</v>
      </c>
      <c r="E33" s="71">
        <f t="shared" si="0"/>
        <v>0</v>
      </c>
      <c r="G33" s="65">
        <f>'TRE-RO'!$D$18</f>
        <v>0</v>
      </c>
      <c r="H33" s="66">
        <f t="shared" si="1"/>
        <v>0</v>
      </c>
    </row>
    <row r="34" spans="1:8" s="59" customFormat="1" ht="24.75" customHeight="1">
      <c r="A34" s="67" t="s">
        <v>64</v>
      </c>
      <c r="B34" s="68" t="s">
        <v>65</v>
      </c>
      <c r="C34" s="69">
        <f>QUANT_BENEFICIÁRIOS_JE!E33</f>
        <v>2</v>
      </c>
      <c r="D34" s="70">
        <v>1200</v>
      </c>
      <c r="E34" s="71">
        <f t="shared" si="0"/>
        <v>150</v>
      </c>
      <c r="G34" s="65">
        <f>'TRE-SC'!$D$18</f>
        <v>150</v>
      </c>
      <c r="H34" s="66">
        <f t="shared" si="1"/>
        <v>0</v>
      </c>
    </row>
    <row r="35" spans="1:8" s="59" customFormat="1" ht="24.75" customHeight="1">
      <c r="A35" s="67" t="s">
        <v>66</v>
      </c>
      <c r="B35" s="68" t="s">
        <v>67</v>
      </c>
      <c r="C35" s="69">
        <f>QUANT_BENEFICIÁRIOS_JE!E34</f>
        <v>181</v>
      </c>
      <c r="D35" s="70">
        <v>460867.36000000004</v>
      </c>
      <c r="E35" s="71">
        <f t="shared" si="0"/>
        <v>636.55999999999995</v>
      </c>
      <c r="G35" s="65">
        <f>'TRE-SP'!$D$18</f>
        <v>636.55999999999995</v>
      </c>
      <c r="H35" s="66">
        <f t="shared" si="1"/>
        <v>0</v>
      </c>
    </row>
    <row r="36" spans="1:8" s="59" customFormat="1" ht="24.75" customHeight="1">
      <c r="A36" s="67" t="s">
        <v>68</v>
      </c>
      <c r="B36" s="68" t="s">
        <v>69</v>
      </c>
      <c r="C36" s="69">
        <f>QUANT_BENEFICIÁRIOS_JE!E35</f>
        <v>19</v>
      </c>
      <c r="D36" s="70">
        <v>26772.12</v>
      </c>
      <c r="E36" s="71">
        <f t="shared" si="0"/>
        <v>352.26</v>
      </c>
      <c r="G36" s="65">
        <f>'TRE-SE'!$D$18</f>
        <v>352.26</v>
      </c>
      <c r="H36" s="66">
        <f t="shared" si="1"/>
        <v>0</v>
      </c>
    </row>
    <row r="37" spans="1:8" s="59" customFormat="1" ht="24.75" customHeight="1">
      <c r="A37" s="67" t="s">
        <v>70</v>
      </c>
      <c r="B37" s="68" t="s">
        <v>71</v>
      </c>
      <c r="C37" s="69">
        <f>QUANT_BENEFICIÁRIOS_JE!E36</f>
        <v>0</v>
      </c>
      <c r="D37" s="70">
        <v>0</v>
      </c>
      <c r="E37" s="71">
        <f t="shared" si="0"/>
        <v>0</v>
      </c>
      <c r="G37" s="65">
        <f>'TRE-TO'!$D$18</f>
        <v>0</v>
      </c>
      <c r="H37" s="66">
        <f t="shared" si="1"/>
        <v>0</v>
      </c>
    </row>
    <row r="38" spans="1:8" s="59" customFormat="1" ht="24.75" customHeight="1">
      <c r="A38" s="67" t="s">
        <v>72</v>
      </c>
      <c r="B38" s="68" t="s">
        <v>73</v>
      </c>
      <c r="C38" s="69">
        <f>QUANT_BENEFICIÁRIOS_JE!E37</f>
        <v>0</v>
      </c>
      <c r="D38" s="70">
        <v>0</v>
      </c>
      <c r="E38" s="71">
        <f t="shared" si="0"/>
        <v>0</v>
      </c>
      <c r="G38" s="65">
        <f>'TRE-RR'!$D$18</f>
        <v>0</v>
      </c>
      <c r="H38" s="66">
        <f t="shared" si="1"/>
        <v>0</v>
      </c>
    </row>
    <row r="39" spans="1:8" s="59" customFormat="1" ht="24.75" customHeight="1">
      <c r="A39" s="72" t="s">
        <v>74</v>
      </c>
      <c r="B39" s="73" t="s">
        <v>75</v>
      </c>
      <c r="C39" s="74">
        <f>QUANT_BENEFICIÁRIOS_JE!E38</f>
        <v>0</v>
      </c>
      <c r="D39" s="75">
        <v>0</v>
      </c>
      <c r="E39" s="76">
        <f t="shared" si="0"/>
        <v>0</v>
      </c>
      <c r="G39" s="65">
        <f>'TRE-AP'!$D$18</f>
        <v>0</v>
      </c>
      <c r="H39" s="66">
        <f t="shared" si="1"/>
        <v>0</v>
      </c>
    </row>
    <row r="40" spans="1:8" s="59" customFormat="1" ht="24.75" customHeight="1">
      <c r="A40" s="77">
        <v>14000</v>
      </c>
      <c r="B40" s="78" t="s">
        <v>96</v>
      </c>
      <c r="C40" s="79">
        <f>SUM(C12:C39)</f>
        <v>981</v>
      </c>
      <c r="D40" s="80">
        <f>SUM(D12:D39)</f>
        <v>1726226.4900000002</v>
      </c>
      <c r="E40" s="81">
        <f t="shared" si="0"/>
        <v>439.92</v>
      </c>
      <c r="G40" s="82">
        <f>JE!$D$18</f>
        <v>439.92</v>
      </c>
      <c r="H40" s="66">
        <f t="shared" si="1"/>
        <v>0</v>
      </c>
    </row>
    <row r="41" spans="1:8" ht="19.5" customHeight="1">
      <c r="D41" s="134">
        <v>0</v>
      </c>
    </row>
    <row r="42" spans="1:8" ht="19.5" customHeight="1"/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70</v>
      </c>
      <c r="C11" s="87" t="s">
        <v>71</v>
      </c>
      <c r="D11" s="102">
        <v>306</v>
      </c>
      <c r="E11" s="102">
        <v>54</v>
      </c>
      <c r="F11" s="102">
        <v>0</v>
      </c>
      <c r="G11" s="89">
        <v>0</v>
      </c>
      <c r="H11" s="102">
        <v>264</v>
      </c>
      <c r="I11" s="102">
        <v>370</v>
      </c>
      <c r="J11" s="90">
        <f>H11+I11</f>
        <v>634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306</v>
      </c>
      <c r="E12" s="92">
        <f t="shared" si="0"/>
        <v>54</v>
      </c>
      <c r="F12" s="92">
        <f t="shared" si="0"/>
        <v>0</v>
      </c>
      <c r="G12" s="92">
        <f t="shared" si="0"/>
        <v>0</v>
      </c>
      <c r="H12" s="92">
        <f t="shared" si="0"/>
        <v>264</v>
      </c>
      <c r="I12" s="92">
        <f t="shared" si="0"/>
        <v>370</v>
      </c>
      <c r="J12" s="93">
        <f t="shared" si="0"/>
        <v>634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72</v>
      </c>
      <c r="C11" s="87" t="s">
        <v>73</v>
      </c>
      <c r="D11" s="102">
        <v>172</v>
      </c>
      <c r="E11" s="102">
        <v>25</v>
      </c>
      <c r="F11" s="102">
        <v>0</v>
      </c>
      <c r="G11" s="89">
        <v>0</v>
      </c>
      <c r="H11" s="102">
        <v>199</v>
      </c>
      <c r="I11" s="102">
        <v>426</v>
      </c>
      <c r="J11" s="90">
        <f>H11+I11</f>
        <v>625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172</v>
      </c>
      <c r="E12" s="92">
        <f t="shared" si="0"/>
        <v>25</v>
      </c>
      <c r="F12" s="92">
        <f t="shared" si="0"/>
        <v>0</v>
      </c>
      <c r="G12" s="92">
        <f t="shared" si="0"/>
        <v>0</v>
      </c>
      <c r="H12" s="92">
        <f t="shared" si="0"/>
        <v>199</v>
      </c>
      <c r="I12" s="92">
        <f t="shared" si="0"/>
        <v>426</v>
      </c>
      <c r="J12" s="93">
        <f t="shared" si="0"/>
        <v>625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74</v>
      </c>
      <c r="C11" s="87" t="s">
        <v>75</v>
      </c>
      <c r="D11" s="102">
        <v>155</v>
      </c>
      <c r="E11" s="102">
        <v>27</v>
      </c>
      <c r="F11" s="102">
        <v>0</v>
      </c>
      <c r="G11" s="89">
        <v>0</v>
      </c>
      <c r="H11" s="102">
        <v>142</v>
      </c>
      <c r="I11" s="102">
        <v>266</v>
      </c>
      <c r="J11" s="90">
        <f>H11+I11</f>
        <v>408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155</v>
      </c>
      <c r="E12" s="92">
        <f t="shared" si="0"/>
        <v>27</v>
      </c>
      <c r="F12" s="92">
        <f t="shared" si="0"/>
        <v>0</v>
      </c>
      <c r="G12" s="92">
        <f t="shared" si="0"/>
        <v>0</v>
      </c>
      <c r="H12" s="92">
        <f t="shared" si="0"/>
        <v>142</v>
      </c>
      <c r="I12" s="92">
        <f t="shared" si="0"/>
        <v>266</v>
      </c>
      <c r="J12" s="93">
        <f t="shared" si="0"/>
        <v>408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opLeftCell="A10" workbookViewId="0">
      <selection activeCell="F26" sqref="F26"/>
    </sheetView>
  </sheetViews>
  <sheetFormatPr defaultColWidth="10.7109375" defaultRowHeight="15"/>
  <cols>
    <col min="1" max="1" width="2.5703125" style="29" customWidth="1"/>
    <col min="2" max="2" width="40.7109375" style="29" customWidth="1"/>
    <col min="3" max="3" width="35.7109375" style="29" customWidth="1"/>
    <col min="4" max="10" width="20.7109375" style="29" customWidth="1"/>
    <col min="11" max="11" width="10.7109375" style="29" customWidth="1"/>
    <col min="12" max="16384" width="10.7109375" style="29"/>
  </cols>
  <sheetData>
    <row r="1" spans="2:10" s="3" customFormat="1" ht="49.5" customHeight="1">
      <c r="B1" s="84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33" t="s">
        <v>4</v>
      </c>
    </row>
    <row r="4" spans="2:10" s="6" customFormat="1" ht="30" customHeight="1">
      <c r="B4" s="6" t="s">
        <v>5</v>
      </c>
      <c r="C4" s="85" t="s">
        <v>97</v>
      </c>
      <c r="D4" s="86" t="s">
        <v>98</v>
      </c>
    </row>
    <row r="5" spans="2:10" s="4" customFormat="1" ht="39.75" customHeight="1">
      <c r="B5" s="147" t="s">
        <v>6</v>
      </c>
      <c r="C5" s="147"/>
      <c r="D5" s="147"/>
      <c r="E5" s="147"/>
      <c r="F5" s="147"/>
      <c r="G5" s="147"/>
      <c r="H5" s="147"/>
      <c r="I5" s="147"/>
      <c r="J5" s="147"/>
    </row>
    <row r="6" spans="2:10" s="6" customFormat="1" ht="19.5" customHeight="1">
      <c r="B6" s="34"/>
      <c r="C6" s="34"/>
      <c r="D6" s="34"/>
      <c r="E6" s="34"/>
      <c r="F6" s="34"/>
      <c r="G6" s="34"/>
      <c r="H6" s="34"/>
      <c r="I6" s="34"/>
      <c r="J6" s="34"/>
    </row>
    <row r="7" spans="2:10" s="6" customFormat="1" ht="39.75" customHeight="1">
      <c r="B7" s="7" t="s">
        <v>7</v>
      </c>
    </row>
    <row r="8" spans="2:10" ht="39.75" customHeight="1"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</row>
    <row r="9" spans="2:10" ht="30" customHeight="1"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</row>
    <row r="10" spans="2:10" ht="30" customHeight="1"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</row>
    <row r="11" spans="2:10" ht="34.5" customHeight="1">
      <c r="B11" s="87">
        <v>14000</v>
      </c>
      <c r="C11" s="87" t="s">
        <v>96</v>
      </c>
      <c r="D11" s="88">
        <f>SUM('TSE:TRE-AP'!D11)</f>
        <v>17187</v>
      </c>
      <c r="E11" s="88">
        <f>SUM('TSE:TRE-AP'!E11)</f>
        <v>3076</v>
      </c>
      <c r="F11" s="88">
        <f>SUM('TSE:TRE-AP'!F11)</f>
        <v>981</v>
      </c>
      <c r="G11" s="89">
        <v>0</v>
      </c>
      <c r="H11" s="88">
        <f>SUM('TSE:TRE-AP'!H11)</f>
        <v>20369</v>
      </c>
      <c r="I11" s="88">
        <f>SUM('TSE:TRE-AP'!I11)</f>
        <v>27281</v>
      </c>
      <c r="J11" s="90">
        <f>H11+I11</f>
        <v>47650</v>
      </c>
    </row>
    <row r="12" spans="2:10" ht="34.5" customHeight="1">
      <c r="B12" s="182" t="s">
        <v>19</v>
      </c>
      <c r="C12" s="183"/>
      <c r="D12" s="92">
        <f t="shared" ref="D12:J12" si="0">SUM(D11:D11)</f>
        <v>17187</v>
      </c>
      <c r="E12" s="92">
        <f t="shared" si="0"/>
        <v>3076</v>
      </c>
      <c r="F12" s="92">
        <f t="shared" si="0"/>
        <v>981</v>
      </c>
      <c r="G12" s="92">
        <f t="shared" si="0"/>
        <v>0</v>
      </c>
      <c r="H12" s="92">
        <f t="shared" si="0"/>
        <v>20369</v>
      </c>
      <c r="I12" s="92">
        <f t="shared" si="0"/>
        <v>27281</v>
      </c>
      <c r="J12" s="93">
        <f t="shared" si="0"/>
        <v>47650</v>
      </c>
    </row>
    <row r="13" spans="2:10" ht="30" customHeight="1">
      <c r="B13" s="184"/>
      <c r="C13" s="184"/>
      <c r="D13" s="184"/>
      <c r="E13" s="184"/>
      <c r="F13" s="184"/>
      <c r="G13" s="184"/>
      <c r="H13" s="184"/>
      <c r="I13" s="184"/>
      <c r="J13" s="184"/>
    </row>
    <row r="14" spans="2:10" ht="30" customHeight="1">
      <c r="B14" s="185" t="s">
        <v>99</v>
      </c>
      <c r="C14" s="185"/>
      <c r="D14" s="185"/>
      <c r="E14" s="185"/>
      <c r="F14" s="185"/>
      <c r="G14" s="185"/>
      <c r="H14" s="185"/>
      <c r="I14" s="185"/>
      <c r="J14" s="185"/>
    </row>
    <row r="15" spans="2:10" ht="39.75" customHeight="1"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</row>
    <row r="16" spans="2:10" ht="34.5" customHeight="1">
      <c r="B16" s="179" t="s">
        <v>79</v>
      </c>
      <c r="C16" s="180"/>
      <c r="D16" s="94">
        <v>1393.1</v>
      </c>
      <c r="E16" s="95"/>
      <c r="F16" s="141" t="s">
        <v>103</v>
      </c>
      <c r="G16" s="96"/>
      <c r="H16" s="96"/>
      <c r="I16" s="96"/>
      <c r="J16" s="96"/>
    </row>
    <row r="17" spans="2:10" ht="34.5" customHeight="1">
      <c r="B17" s="179" t="s">
        <v>80</v>
      </c>
      <c r="C17" s="180"/>
      <c r="D17" s="94">
        <v>1178.82</v>
      </c>
      <c r="E17" s="95"/>
      <c r="F17" s="96" t="s">
        <v>104</v>
      </c>
      <c r="G17" s="96"/>
      <c r="H17" s="96"/>
      <c r="I17" s="96"/>
      <c r="J17" s="96"/>
    </row>
    <row r="18" spans="2:10" ht="34.5" customHeight="1">
      <c r="B18" s="179" t="s">
        <v>105</v>
      </c>
      <c r="C18" s="180"/>
      <c r="D18" s="126">
        <v>439.92</v>
      </c>
      <c r="E18" s="95"/>
      <c r="F18" s="96" t="s">
        <v>106</v>
      </c>
      <c r="G18" s="96"/>
      <c r="H18" s="96"/>
      <c r="I18" s="96"/>
      <c r="J18" s="96"/>
    </row>
    <row r="19" spans="2:10" ht="34.5" customHeight="1"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</row>
    <row r="20" spans="2:10" ht="34.5" customHeight="1"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</row>
    <row r="21" spans="2:10" ht="19.5" customHeight="1">
      <c r="B21" s="97" t="s">
        <v>110</v>
      </c>
      <c r="C21" s="98"/>
      <c r="D21" s="98"/>
      <c r="E21" s="99"/>
      <c r="F21" s="99"/>
      <c r="G21" s="99"/>
      <c r="H21" s="99"/>
      <c r="I21" s="99"/>
      <c r="J21" s="99"/>
    </row>
    <row r="22" spans="2:10" ht="33.75" customHeight="1"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</row>
    <row r="24" spans="2:10" ht="19.5" customHeight="1">
      <c r="H24" s="100"/>
    </row>
  </sheetData>
  <mergeCells count="21"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  <mergeCell ref="B12:C12"/>
    <mergeCell ref="B13:J13"/>
    <mergeCell ref="B14:J14"/>
    <mergeCell ref="B15:C15"/>
    <mergeCell ref="E15:J15"/>
    <mergeCell ref="B16:C16"/>
    <mergeCell ref="B20:C20"/>
    <mergeCell ref="B22:J22"/>
    <mergeCell ref="B17:C17"/>
    <mergeCell ref="B18:C18"/>
    <mergeCell ref="B19:C19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>
      <selection activeCell="D18" sqref="D18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20</v>
      </c>
      <c r="C11" s="87" t="s">
        <v>21</v>
      </c>
      <c r="D11" s="102">
        <v>913</v>
      </c>
      <c r="E11" s="102">
        <v>179</v>
      </c>
      <c r="F11" s="102">
        <v>2</v>
      </c>
      <c r="G11" s="89">
        <v>0</v>
      </c>
      <c r="H11" s="102">
        <v>1217</v>
      </c>
      <c r="I11" s="102">
        <v>1959</v>
      </c>
      <c r="J11" s="90">
        <f>H11+I11</f>
        <v>3176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913</v>
      </c>
      <c r="E12" s="92">
        <f t="shared" si="0"/>
        <v>179</v>
      </c>
      <c r="F12" s="92">
        <f t="shared" si="0"/>
        <v>2</v>
      </c>
      <c r="G12" s="92">
        <f t="shared" si="0"/>
        <v>0</v>
      </c>
      <c r="H12" s="92">
        <f t="shared" si="0"/>
        <v>1217</v>
      </c>
      <c r="I12" s="92">
        <f t="shared" si="0"/>
        <v>1959</v>
      </c>
      <c r="J12" s="93">
        <f t="shared" si="0"/>
        <v>3176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94">
        <v>96.32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22</v>
      </c>
      <c r="C11" s="87" t="s">
        <v>23</v>
      </c>
      <c r="D11" s="102">
        <v>137</v>
      </c>
      <c r="E11" s="102">
        <v>27</v>
      </c>
      <c r="F11" s="102">
        <v>0</v>
      </c>
      <c r="G11" s="89">
        <v>0</v>
      </c>
      <c r="H11" s="102">
        <v>144</v>
      </c>
      <c r="I11" s="102">
        <v>269</v>
      </c>
      <c r="J11" s="90">
        <f>H11+I11</f>
        <v>413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137</v>
      </c>
      <c r="E12" s="92">
        <f t="shared" si="0"/>
        <v>27</v>
      </c>
      <c r="F12" s="92">
        <f t="shared" si="0"/>
        <v>0</v>
      </c>
      <c r="G12" s="92">
        <f t="shared" si="0"/>
        <v>0</v>
      </c>
      <c r="H12" s="92">
        <f t="shared" si="0"/>
        <v>144</v>
      </c>
      <c r="I12" s="92">
        <f t="shared" si="0"/>
        <v>269</v>
      </c>
      <c r="J12" s="93">
        <f t="shared" si="0"/>
        <v>413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0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24</v>
      </c>
      <c r="C11" s="87" t="s">
        <v>25</v>
      </c>
      <c r="D11" s="102">
        <v>316</v>
      </c>
      <c r="E11" s="102">
        <v>66</v>
      </c>
      <c r="F11" s="102">
        <v>43</v>
      </c>
      <c r="G11" s="89">
        <v>0</v>
      </c>
      <c r="H11" s="102">
        <v>353</v>
      </c>
      <c r="I11" s="102">
        <v>524</v>
      </c>
      <c r="J11" s="90">
        <f>H11+I11</f>
        <v>877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316</v>
      </c>
      <c r="E12" s="92">
        <f t="shared" si="0"/>
        <v>66</v>
      </c>
      <c r="F12" s="92">
        <f t="shared" si="0"/>
        <v>43</v>
      </c>
      <c r="G12" s="92">
        <f t="shared" si="0"/>
        <v>0</v>
      </c>
      <c r="H12" s="92">
        <f t="shared" si="0"/>
        <v>353</v>
      </c>
      <c r="I12" s="92">
        <f t="shared" si="0"/>
        <v>524</v>
      </c>
      <c r="J12" s="93">
        <f t="shared" si="0"/>
        <v>877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226.74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26</v>
      </c>
      <c r="C11" s="87" t="s">
        <v>27</v>
      </c>
      <c r="D11" s="102">
        <v>355</v>
      </c>
      <c r="E11" s="102">
        <v>62</v>
      </c>
      <c r="F11" s="102">
        <v>9</v>
      </c>
      <c r="G11" s="89">
        <v>0</v>
      </c>
      <c r="H11" s="102">
        <v>397</v>
      </c>
      <c r="I11" s="102">
        <v>856</v>
      </c>
      <c r="J11" s="90">
        <f>H11+I11</f>
        <v>1253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355</v>
      </c>
      <c r="E12" s="92">
        <f t="shared" si="0"/>
        <v>62</v>
      </c>
      <c r="F12" s="92">
        <f t="shared" si="0"/>
        <v>9</v>
      </c>
      <c r="G12" s="92">
        <f t="shared" si="0"/>
        <v>0</v>
      </c>
      <c r="H12" s="92">
        <f t="shared" si="0"/>
        <v>397</v>
      </c>
      <c r="I12" s="92">
        <f t="shared" si="0"/>
        <v>856</v>
      </c>
      <c r="J12" s="93">
        <f t="shared" si="0"/>
        <v>1253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1596.27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59" customWidth="1"/>
    <col min="2" max="2" width="40.7109375" style="59" customWidth="1"/>
    <col min="3" max="3" width="35.7109375" style="59" customWidth="1"/>
    <col min="4" max="10" width="20.7109375" style="59" customWidth="1"/>
    <col min="11" max="16" width="10.7109375" style="59" customWidth="1"/>
    <col min="17" max="16384" width="10.7109375" style="59"/>
  </cols>
  <sheetData>
    <row r="1" spans="1:15" ht="49.5" customHeight="1">
      <c r="A1" s="3"/>
      <c r="B1" s="84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85" t="s">
        <v>97</v>
      </c>
      <c r="D4" s="101" t="s">
        <v>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7" t="s">
        <v>6</v>
      </c>
      <c r="C5" s="147"/>
      <c r="D5" s="147"/>
      <c r="E5" s="147"/>
      <c r="F5" s="147"/>
      <c r="G5" s="147"/>
      <c r="H5" s="147"/>
      <c r="I5" s="147"/>
      <c r="J5" s="147"/>
      <c r="K5" s="4"/>
      <c r="L5" s="4"/>
      <c r="M5" s="4"/>
      <c r="N5" s="4"/>
      <c r="O5" s="4"/>
    </row>
    <row r="6" spans="1:15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9"/>
      <c r="B8" s="156" t="s">
        <v>8</v>
      </c>
      <c r="C8" s="148"/>
      <c r="D8" s="148" t="s">
        <v>9</v>
      </c>
      <c r="E8" s="148"/>
      <c r="F8" s="148"/>
      <c r="G8" s="148"/>
      <c r="H8" s="148"/>
      <c r="I8" s="148"/>
      <c r="J8" s="149"/>
      <c r="K8" s="29"/>
      <c r="L8" s="29"/>
      <c r="M8" s="29"/>
      <c r="N8" s="29"/>
      <c r="O8" s="29"/>
    </row>
    <row r="9" spans="1:15" ht="30" customHeight="1">
      <c r="A9" s="29"/>
      <c r="B9" s="154" t="s">
        <v>10</v>
      </c>
      <c r="C9" s="150" t="s">
        <v>11</v>
      </c>
      <c r="D9" s="150" t="s">
        <v>12</v>
      </c>
      <c r="E9" s="150" t="s">
        <v>13</v>
      </c>
      <c r="F9" s="150" t="s">
        <v>14</v>
      </c>
      <c r="G9" s="150" t="s">
        <v>15</v>
      </c>
      <c r="H9" s="150" t="s">
        <v>16</v>
      </c>
      <c r="I9" s="150"/>
      <c r="J9" s="152"/>
      <c r="K9" s="29"/>
      <c r="L9" s="29"/>
      <c r="M9" s="29"/>
      <c r="N9" s="29"/>
      <c r="O9" s="29"/>
    </row>
    <row r="10" spans="1:15" ht="30" customHeight="1">
      <c r="A10" s="29"/>
      <c r="B10" s="155"/>
      <c r="C10" s="151"/>
      <c r="D10" s="151"/>
      <c r="E10" s="151"/>
      <c r="F10" s="151"/>
      <c r="G10" s="151"/>
      <c r="H10" s="11" t="s">
        <v>17</v>
      </c>
      <c r="I10" s="11" t="s">
        <v>18</v>
      </c>
      <c r="J10" s="13" t="s">
        <v>19</v>
      </c>
      <c r="K10" s="29"/>
      <c r="L10" s="29"/>
      <c r="M10" s="29"/>
      <c r="N10" s="29"/>
      <c r="O10" s="29"/>
    </row>
    <row r="11" spans="1:15" ht="34.5" customHeight="1">
      <c r="A11" s="29"/>
      <c r="B11" s="87" t="s">
        <v>28</v>
      </c>
      <c r="C11" s="87" t="s">
        <v>29</v>
      </c>
      <c r="D11" s="102">
        <v>973</v>
      </c>
      <c r="E11" s="102">
        <v>140</v>
      </c>
      <c r="F11" s="102">
        <v>61</v>
      </c>
      <c r="G11" s="89">
        <v>0</v>
      </c>
      <c r="H11" s="102">
        <v>1103</v>
      </c>
      <c r="I11" s="102">
        <v>1102</v>
      </c>
      <c r="J11" s="90">
        <f>H11+I11</f>
        <v>2205</v>
      </c>
      <c r="K11" s="29"/>
      <c r="L11" s="29"/>
      <c r="M11" s="29"/>
      <c r="N11" s="29"/>
      <c r="O11" s="29"/>
    </row>
    <row r="12" spans="1:15" ht="34.5" customHeight="1">
      <c r="A12" s="29"/>
      <c r="B12" s="182" t="s">
        <v>19</v>
      </c>
      <c r="C12" s="183"/>
      <c r="D12" s="92">
        <f t="shared" ref="D12:J12" si="0">SUM(D11:D11)</f>
        <v>973</v>
      </c>
      <c r="E12" s="92">
        <f t="shared" si="0"/>
        <v>140</v>
      </c>
      <c r="F12" s="92">
        <f t="shared" si="0"/>
        <v>61</v>
      </c>
      <c r="G12" s="92">
        <f t="shared" si="0"/>
        <v>0</v>
      </c>
      <c r="H12" s="92">
        <f t="shared" si="0"/>
        <v>1103</v>
      </c>
      <c r="I12" s="92">
        <f t="shared" si="0"/>
        <v>1102</v>
      </c>
      <c r="J12" s="93">
        <f t="shared" si="0"/>
        <v>2205</v>
      </c>
      <c r="K12" s="29"/>
      <c r="L12" s="29"/>
      <c r="M12" s="29"/>
      <c r="N12" s="29"/>
      <c r="O12" s="29"/>
    </row>
    <row r="13" spans="1:15" ht="30" customHeight="1">
      <c r="A13" s="29"/>
      <c r="B13" s="184"/>
      <c r="C13" s="184"/>
      <c r="D13" s="184"/>
      <c r="E13" s="184"/>
      <c r="F13" s="184"/>
      <c r="G13" s="184"/>
      <c r="H13" s="184"/>
      <c r="I13" s="184"/>
      <c r="J13" s="184"/>
      <c r="K13" s="29"/>
      <c r="L13" s="29"/>
      <c r="M13" s="29"/>
      <c r="N13" s="29"/>
      <c r="O13" s="29"/>
    </row>
    <row r="14" spans="1:15" ht="30" customHeight="1">
      <c r="A14" s="29"/>
      <c r="B14" s="185" t="s">
        <v>112</v>
      </c>
      <c r="C14" s="185"/>
      <c r="D14" s="185"/>
      <c r="E14" s="185"/>
      <c r="F14" s="185"/>
      <c r="G14" s="185"/>
      <c r="H14" s="185"/>
      <c r="I14" s="185"/>
      <c r="J14" s="185"/>
      <c r="K14" s="29"/>
      <c r="L14" s="29"/>
      <c r="M14" s="29"/>
      <c r="N14" s="29"/>
      <c r="O14" s="29"/>
    </row>
    <row r="15" spans="1:15" ht="39.75" customHeight="1">
      <c r="A15" s="29"/>
      <c r="B15" s="145" t="s">
        <v>100</v>
      </c>
      <c r="C15" s="146"/>
      <c r="D15" s="91" t="s">
        <v>101</v>
      </c>
      <c r="E15" s="146" t="s">
        <v>102</v>
      </c>
      <c r="F15" s="146"/>
      <c r="G15" s="146"/>
      <c r="H15" s="146"/>
      <c r="I15" s="146"/>
      <c r="J15" s="186"/>
      <c r="K15" s="29"/>
      <c r="L15" s="29"/>
      <c r="M15" s="29"/>
      <c r="N15" s="29"/>
      <c r="O15" s="29"/>
    </row>
    <row r="16" spans="1:15" ht="34.5" customHeight="1">
      <c r="A16" s="29"/>
      <c r="B16" s="179" t="s">
        <v>79</v>
      </c>
      <c r="C16" s="180"/>
      <c r="D16" s="94">
        <v>1393.1</v>
      </c>
      <c r="E16" s="95"/>
      <c r="F16" s="96" t="s">
        <v>113</v>
      </c>
      <c r="G16" s="96"/>
      <c r="H16" s="96"/>
      <c r="I16" s="96"/>
      <c r="J16" s="96"/>
      <c r="K16" s="29"/>
      <c r="L16" s="29"/>
      <c r="M16" s="29"/>
      <c r="N16" s="29"/>
      <c r="O16" s="29"/>
    </row>
    <row r="17" spans="1:15" ht="34.5" customHeight="1">
      <c r="A17" s="29"/>
      <c r="B17" s="179" t="s">
        <v>80</v>
      </c>
      <c r="C17" s="180"/>
      <c r="D17" s="94">
        <v>1178.82</v>
      </c>
      <c r="E17" s="95"/>
      <c r="F17" s="96" t="s">
        <v>114</v>
      </c>
      <c r="G17" s="96"/>
      <c r="H17" s="96"/>
      <c r="I17" s="96"/>
      <c r="J17" s="96"/>
      <c r="K17" s="29"/>
      <c r="L17" s="29"/>
      <c r="M17" s="29"/>
      <c r="N17" s="29"/>
      <c r="O17" s="29"/>
    </row>
    <row r="18" spans="1:15" ht="34.5" customHeight="1">
      <c r="A18" s="29"/>
      <c r="B18" s="179" t="s">
        <v>115</v>
      </c>
      <c r="C18" s="180"/>
      <c r="D18" s="126">
        <v>610.69000000000005</v>
      </c>
      <c r="E18" s="95"/>
      <c r="F18" s="96" t="s">
        <v>106</v>
      </c>
      <c r="G18" s="96"/>
      <c r="H18" s="96"/>
      <c r="I18" s="96"/>
      <c r="J18" s="96"/>
      <c r="K18" s="29"/>
      <c r="L18" s="29"/>
      <c r="M18" s="29"/>
      <c r="N18" s="29"/>
      <c r="O18" s="29"/>
    </row>
    <row r="19" spans="1:15" ht="34.5" customHeight="1">
      <c r="A19" s="29"/>
      <c r="B19" s="179" t="s">
        <v>82</v>
      </c>
      <c r="C19" s="180"/>
      <c r="D19" s="94" t="s">
        <v>107</v>
      </c>
      <c r="E19" s="95"/>
      <c r="F19" s="96" t="s">
        <v>108</v>
      </c>
      <c r="G19" s="96"/>
      <c r="H19" s="96"/>
      <c r="I19" s="96"/>
      <c r="J19" s="96"/>
      <c r="K19" s="29"/>
      <c r="L19" s="29"/>
      <c r="M19" s="29"/>
      <c r="N19" s="29"/>
      <c r="O19" s="29"/>
    </row>
    <row r="20" spans="1:15" ht="34.5" customHeight="1">
      <c r="A20" s="29"/>
      <c r="B20" s="179" t="s">
        <v>109</v>
      </c>
      <c r="C20" s="180"/>
      <c r="D20" s="94">
        <v>643.44000000000005</v>
      </c>
      <c r="E20" s="95"/>
      <c r="F20" s="96" t="s">
        <v>106</v>
      </c>
      <c r="G20" s="96"/>
      <c r="H20" s="96"/>
      <c r="I20" s="96"/>
      <c r="J20" s="96"/>
      <c r="K20" s="29"/>
      <c r="L20" s="29"/>
      <c r="M20" s="29"/>
      <c r="N20" s="29"/>
      <c r="O20" s="29"/>
    </row>
    <row r="21" spans="1:15" ht="19.5" customHeight="1">
      <c r="A21" s="29"/>
      <c r="B21" s="97" t="s">
        <v>110</v>
      </c>
      <c r="C21" s="98"/>
      <c r="D21" s="98"/>
      <c r="E21" s="99"/>
      <c r="F21" s="99"/>
      <c r="G21" s="99"/>
      <c r="H21" s="99"/>
      <c r="I21" s="99"/>
      <c r="J21" s="99"/>
      <c r="K21" s="29"/>
      <c r="L21" s="29"/>
      <c r="M21" s="29"/>
      <c r="N21" s="29"/>
      <c r="O21" s="29"/>
    </row>
    <row r="22" spans="1:15" ht="33.75" customHeight="1">
      <c r="A22" s="29"/>
      <c r="B22" s="181" t="s">
        <v>111</v>
      </c>
      <c r="C22" s="181"/>
      <c r="D22" s="181"/>
      <c r="E22" s="181"/>
      <c r="F22" s="181"/>
      <c r="G22" s="181"/>
      <c r="H22" s="181"/>
      <c r="I22" s="181"/>
      <c r="J22" s="181"/>
      <c r="K22" s="29"/>
      <c r="L22" s="29"/>
      <c r="M22" s="29"/>
      <c r="N22" s="29"/>
      <c r="O22" s="29"/>
    </row>
    <row r="23" spans="1:15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9.5" customHeight="1">
      <c r="A24" s="29"/>
      <c r="B24" s="29"/>
      <c r="C24" s="29"/>
      <c r="D24" s="29"/>
      <c r="E24" s="29"/>
      <c r="F24" s="29"/>
      <c r="G24" s="29"/>
      <c r="H24" s="100"/>
      <c r="I24" s="29"/>
      <c r="J24" s="29"/>
      <c r="K24" s="29"/>
      <c r="L24" s="29"/>
      <c r="M24" s="29"/>
      <c r="N24" s="29"/>
      <c r="O24" s="29"/>
    </row>
    <row r="25" spans="1:15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2024-05-22T23:34:12Z</dcterms:created>
  <dcterms:modified xsi:type="dcterms:W3CDTF">2024-05-24T21:48:02Z</dcterms:modified>
</cp:coreProperties>
</file>